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chartsheets/sheet1.xml" ContentType="application/vnd.openxmlformats-officedocument.spreadsheetml.chart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mc:AlternateContent xmlns:mc="http://schemas.openxmlformats.org/markup-compatibility/2006">
    <mc:Choice Requires="x15">
      <x15ac:absPath xmlns:x15ac="http://schemas.microsoft.com/office/spreadsheetml/2010/11/ac" url="T:\625-Waste Management &amp; Recycling Branch\Shared Data\Waste Wise Schools\Projects\Waste Audit Toolkit\Waste Audit Toolkit final documents for uploading\"/>
    </mc:Choice>
  </mc:AlternateContent>
  <xr:revisionPtr revIDLastSave="0" documentId="13_ncr:1_{D6BC3256-AB33-4129-B4CD-9F2FEC264DAF}" xr6:coauthVersionLast="47" xr6:coauthVersionMax="47" xr10:uidLastSave="{00000000-0000-0000-0000-000000000000}"/>
  <bookViews>
    <workbookView xWindow="-120" yWindow="-120" windowWidth="29040" windowHeight="15840" xr2:uid="{00000000-000D-0000-FFFF-FFFF00000000}"/>
  </bookViews>
  <sheets>
    <sheet name="Audit Results" sheetId="2" r:id="rId1"/>
    <sheet name="Pie Chart" sheetId="13" r:id="rId2"/>
    <sheet name="Overview - Notes" sheetId="10"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9" i="2" l="1"/>
  <c r="F32" i="2"/>
  <c r="H32" i="2" s="1"/>
  <c r="J32" i="2" s="1"/>
  <c r="E32" i="2"/>
  <c r="G32" i="2" s="1"/>
  <c r="I32" i="2" s="1"/>
  <c r="G11" i="2"/>
  <c r="I11" i="2" s="1"/>
  <c r="F26" i="2"/>
  <c r="H26" i="2" s="1"/>
  <c r="J26" i="2" s="1"/>
  <c r="F25" i="2"/>
  <c r="H25" i="2" s="1"/>
  <c r="J25" i="2" s="1"/>
  <c r="F24" i="2"/>
  <c r="H24" i="2" s="1"/>
  <c r="J24" i="2" s="1"/>
  <c r="F23" i="2"/>
  <c r="H23" i="2" s="1"/>
  <c r="F18" i="2"/>
  <c r="H18" i="2" s="1"/>
  <c r="J18" i="2" s="1"/>
  <c r="F17" i="2"/>
  <c r="H17" i="2" s="1"/>
  <c r="J17" i="2" s="1"/>
  <c r="F16" i="2"/>
  <c r="D14" i="2"/>
  <c r="D19" i="2"/>
  <c r="F11" i="2"/>
  <c r="H11" i="2" s="1"/>
  <c r="J11" i="2" s="1"/>
  <c r="J14" i="2" s="1"/>
  <c r="E27" i="2"/>
  <c r="G27" i="2" s="1"/>
  <c r="I27" i="2" s="1"/>
  <c r="E24" i="2"/>
  <c r="G24" i="2" s="1"/>
  <c r="I24" i="2" s="1"/>
  <c r="E25" i="2"/>
  <c r="G25" i="2" s="1"/>
  <c r="I25" i="2" s="1"/>
  <c r="E26" i="2"/>
  <c r="G26" i="2" s="1"/>
  <c r="I26" i="2" s="1"/>
  <c r="E23" i="2"/>
  <c r="G23" i="2" s="1"/>
  <c r="E17" i="2"/>
  <c r="G17" i="2" s="1"/>
  <c r="I17" i="2" s="1"/>
  <c r="E18" i="2"/>
  <c r="G18" i="2" s="1"/>
  <c r="I18" i="2" s="1"/>
  <c r="E16" i="2"/>
  <c r="G16" i="2" s="1"/>
  <c r="E11" i="2"/>
  <c r="E10" i="2"/>
  <c r="G10" i="2" s="1"/>
  <c r="E13" i="2"/>
  <c r="G13" i="2" s="1"/>
  <c r="I13" i="2" s="1"/>
  <c r="E12" i="2"/>
  <c r="G12" i="2" s="1"/>
  <c r="I12" i="2" s="1"/>
  <c r="F19" i="2" l="1"/>
  <c r="G14" i="2"/>
  <c r="I10" i="2"/>
  <c r="I14" i="2" s="1"/>
  <c r="J23" i="2"/>
  <c r="J28" i="2" s="1"/>
  <c r="H28" i="2"/>
  <c r="I23" i="2"/>
  <c r="I28" i="2" s="1"/>
  <c r="G28" i="2"/>
  <c r="G19" i="2"/>
  <c r="E14" i="2"/>
  <c r="E28" i="2"/>
  <c r="F28" i="2"/>
  <c r="I16" i="2"/>
  <c r="I19" i="2" s="1"/>
  <c r="H16" i="2"/>
  <c r="E19" i="2"/>
  <c r="F14" i="2"/>
  <c r="C14" i="2"/>
  <c r="C21" i="2" s="1"/>
  <c r="C30" i="2" s="1"/>
  <c r="H14" i="2"/>
  <c r="D28" i="2"/>
  <c r="F21" i="2" l="1"/>
  <c r="F30" i="2" s="1"/>
  <c r="J16" i="2"/>
  <c r="J19" i="2" s="1"/>
  <c r="J21" i="2" s="1"/>
  <c r="J30" i="2" s="1"/>
  <c r="H19" i="2"/>
  <c r="E21" i="2"/>
  <c r="E30" i="2" s="1"/>
  <c r="I21" i="2"/>
  <c r="I30" i="2" s="1"/>
  <c r="H21" i="2"/>
  <c r="H30" i="2" s="1"/>
  <c r="G21" i="2"/>
  <c r="G30" i="2" s="1"/>
  <c r="D21" i="2"/>
  <c r="D30" i="2" s="1"/>
</calcChain>
</file>

<file path=xl/sharedStrings.xml><?xml version="1.0" encoding="utf-8"?>
<sst xmlns="http://schemas.openxmlformats.org/spreadsheetml/2006/main" count="66" uniqueCount="62">
  <si>
    <t>TYPE OF WASTE</t>
  </si>
  <si>
    <t>Fruit and Veg (scraps)</t>
  </si>
  <si>
    <t>Total (organic)</t>
  </si>
  <si>
    <t>Total (non-organic)</t>
  </si>
  <si>
    <t>NON-RECYCLABLE</t>
  </si>
  <si>
    <t>Total (non-recyclables)</t>
  </si>
  <si>
    <t>RECYCLABLE Organic</t>
  </si>
  <si>
    <t>RECYCLABLE Non-Organic</t>
  </si>
  <si>
    <t>TOTAL ALL</t>
  </si>
  <si>
    <t>Waste Audit Results</t>
  </si>
  <si>
    <t xml:space="preserve">No. of Items                </t>
  </si>
  <si>
    <t>Waste Generated in 1 Day</t>
  </si>
  <si>
    <t>Waste Generated / Year</t>
  </si>
  <si>
    <t>Waste / Student / Year</t>
  </si>
  <si>
    <t xml:space="preserve">Please only fill in pink cells. Others will auto-calculate.  </t>
  </si>
  <si>
    <r>
      <t xml:space="preserve"> </t>
    </r>
    <r>
      <rPr>
        <sz val="11"/>
        <rFont val="Arial"/>
        <family val="2"/>
      </rPr>
      <t xml:space="preserve">Weight of Waste in </t>
    </r>
    <r>
      <rPr>
        <b/>
        <sz val="11"/>
        <rFont val="Arial"/>
        <family val="2"/>
      </rPr>
      <t>kg</t>
    </r>
    <r>
      <rPr>
        <sz val="11"/>
        <rFont val="Arial"/>
        <family val="2"/>
      </rPr>
      <t xml:space="preserve"> </t>
    </r>
  </si>
  <si>
    <r>
      <t xml:space="preserve"> </t>
    </r>
    <r>
      <rPr>
        <sz val="11"/>
        <rFont val="Arial"/>
        <family val="2"/>
      </rPr>
      <t xml:space="preserve">Weight of Waste in </t>
    </r>
    <r>
      <rPr>
        <b/>
        <sz val="11"/>
        <rFont val="Arial"/>
        <family val="2"/>
      </rPr>
      <t xml:space="preserve">kg </t>
    </r>
  </si>
  <si>
    <t>Food Scraps</t>
  </si>
  <si>
    <t>Paper &amp; Cardboard</t>
  </si>
  <si>
    <t xml:space="preserve">No. of Items
(count these)                </t>
  </si>
  <si>
    <r>
      <t xml:space="preserve">Rubbish  </t>
    </r>
    <r>
      <rPr>
        <sz val="10"/>
        <rFont val="Arial"/>
        <family val="2"/>
      </rPr>
      <t>(Other Non-Recyclables)</t>
    </r>
  </si>
  <si>
    <t>Waste sorted</t>
  </si>
  <si>
    <t>Plastic (bottles &amp; containers)</t>
  </si>
  <si>
    <t>Aluminium (cans, trays &amp; foil)</t>
  </si>
  <si>
    <t>Plastic bags, zip-lock bags &amp; glad wrap</t>
  </si>
  <si>
    <t>Percentage of waste sorted:</t>
  </si>
  <si>
    <t>Ideas to consider</t>
  </si>
  <si>
    <t xml:space="preserve">Whole Fruit </t>
  </si>
  <si>
    <t xml:space="preserve">Whole Packaged Unopened Food </t>
  </si>
  <si>
    <t>Number of Students/Teachers:</t>
  </si>
  <si>
    <r>
      <t xml:space="preserve">Total All Recyclables              </t>
    </r>
    <r>
      <rPr>
        <sz val="11"/>
        <rFont val="Arial"/>
        <family val="2"/>
      </rPr>
      <t>(organics + non-organics)</t>
    </r>
  </si>
  <si>
    <t>Wrappers (chips, lollies and icecream)</t>
  </si>
  <si>
    <t>Milk cartons (LPB)</t>
  </si>
  <si>
    <t>Juice boxes (silver-lined UHT and Tetra-Paks)</t>
  </si>
  <si>
    <t>UHTC,cartons, and other beverage containers</t>
  </si>
  <si>
    <t>Investigate a supply of reuseable lunch wraps through fundraising ideas, or parents and friends groups. Some contacts for reuseable wraps include: http://stickybeaks.com.au/  ; http://www.4myearth.com.au/store/  ; http://www.onyainnovations.com.au/</t>
  </si>
  <si>
    <t>Consider participating in Nude Food October: https://www.nudefoodday.com.au/</t>
  </si>
  <si>
    <t>Include the results, photos, and information presented in your newsletter and other communication channels. Present to key groups in the school community, such as student leadership, admin, business manager, school canteen, and the P&amp;C. They can use this information to enact change.</t>
  </si>
  <si>
    <t xml:space="preserve">Students can present the results &amp; photos of the waste audit assemblies. Students could explain how much waste could be saved from landfill through simple waste-avoidance behaviours or choosing the correct bin! </t>
  </si>
  <si>
    <t>The Container Deposit Scheme, hosted by Containers for Change, aims to increase recycling rates of problematic and often littered bevarage containers which can be refunded to deposit points for 10cents. Remember that your school can use CDS in several ways- to recycle containers students bring to their schools to raise funds, by hosting recycling drives and encouraging the community to bring their containers in to donate to the school community to raise funds, or by setting up a virtual ID point so when the community returns their containers the 10cent refund is donated to the school. Some schools even ask students to bring in a bag of beverage containers instead of a gold coin donation for special events like free dress days! Go to https://www.containersforchange.com.au/wa for more information</t>
  </si>
  <si>
    <t>WasteSorted Schools grants provide funding for schools to set up infrastructure and initiatives that avoid and recover school waste. Funding is available for projects that divert waste from landfill, such as paper and cardboard, food waste, single-use packaging and recycling. These projects aim to educate and engage students and the school community in waste avoidance and recovery practices. Grants of up to $5,500 are available. All accredited WasteSorted Schools are eligible to apply. https://www.wasteauthority.wa.gov.au/programs/view/wastesorted-schools-grants</t>
  </si>
  <si>
    <t>Celebrate your successes! Some WasteSorted Schools record how much paper they recycle and plant a tree for every ton recycled! If there is no space to plant a tree on school property, look at working in conjunction with an organisation, such as Men of the Trees.</t>
  </si>
  <si>
    <t xml:space="preserve"> Don't forget, WasteSorted Schools has a free paper making kit you can borrow which is a great way to teach about the amount of resources needed to recycle paper. Contact us to find out more!</t>
  </si>
  <si>
    <t>Consider making Beeswax foodwraps as an alternative to single use sandwich wrap and zip lock bags. WasteSorted Schools has the following How-to fact sheet to help you make your own: https://www.wasteauthority.wa.gov.au/images/resources/files/WWS_-_Fact_sheets_-_Beeswax_wrap_-_2020.pdf</t>
  </si>
  <si>
    <t xml:space="preserve">Make a fun display about the waste audit in a common area! Include results, pictures, and focus on easy solutions. Ideas include why it is important to care, where diversion streams go, how to make a bento waste-free lunch box, what items to put in the bins correctly etc. </t>
  </si>
  <si>
    <t>School: [School Name]</t>
  </si>
  <si>
    <t>Date:   DD/MM/YYYY</t>
  </si>
  <si>
    <t xml:space="preserve">Become and Accredited WasteSorted School and maintain your accreditation every year. Sign up for special skills workshops to keep the teachers skilled and engaged with the program and continue to run a yearly waste audit to monitor your progress. </t>
  </si>
  <si>
    <r>
      <t xml:space="preserve">Plan a presentation at </t>
    </r>
    <r>
      <rPr>
        <b/>
        <sz val="14"/>
        <rFont val="VAG Rounded Std Light"/>
        <family val="2"/>
      </rPr>
      <t>Assembly</t>
    </r>
  </si>
  <si>
    <r>
      <t xml:space="preserve">Publish results in the School </t>
    </r>
    <r>
      <rPr>
        <b/>
        <sz val="14"/>
        <rFont val="VAG Rounded Std Light"/>
        <family val="2"/>
      </rPr>
      <t>Newsletter</t>
    </r>
  </si>
  <si>
    <r>
      <t xml:space="preserve">Create a </t>
    </r>
    <r>
      <rPr>
        <b/>
        <sz val="14"/>
        <rFont val="VAG Rounded Std Light"/>
        <family val="2"/>
      </rPr>
      <t>display</t>
    </r>
    <r>
      <rPr>
        <sz val="14"/>
        <rFont val="VAG Rounded Std Light"/>
        <family val="2"/>
      </rPr>
      <t xml:space="preserve"> from your waste audit results</t>
    </r>
  </si>
  <si>
    <r>
      <t xml:space="preserve">Reducing </t>
    </r>
    <r>
      <rPr>
        <b/>
        <sz val="14"/>
        <rFont val="VAG Rounded Std Light"/>
        <family val="2"/>
      </rPr>
      <t>food waste</t>
    </r>
  </si>
  <si>
    <r>
      <t xml:space="preserve"> Food is thrown out when students dislike it, serving sizes are too large, they don't have a way to store it, or they aren't engaged with managing food waste. Try out the </t>
    </r>
    <r>
      <rPr>
        <u/>
        <sz val="14"/>
        <rFont val="VAG Rounded Std Light"/>
        <family val="2"/>
      </rPr>
      <t>Waste-free lunch toolkit for more activities to reduce food waste!</t>
    </r>
    <r>
      <rPr>
        <sz val="14"/>
        <rFont val="VAG Rounded Std Light"/>
        <family val="2"/>
      </rPr>
      <t xml:space="preserve"> Available at https://www.wasteauthority.wa.gov.au/wws/teaching-resources/list/toolkits</t>
    </r>
  </si>
  <si>
    <r>
      <t xml:space="preserve">Reduce, Re-use &amp; Recycle all </t>
    </r>
    <r>
      <rPr>
        <b/>
        <sz val="14"/>
        <rFont val="VAG Rounded Std Light"/>
        <family val="2"/>
      </rPr>
      <t xml:space="preserve">paper/cardboard </t>
    </r>
  </si>
  <si>
    <r>
      <t xml:space="preserve">Work with the P&amp;C to encourage </t>
    </r>
    <r>
      <rPr>
        <b/>
        <sz val="14"/>
        <rFont val="VAG Rounded Std Light"/>
        <family val="2"/>
      </rPr>
      <t>less packaging</t>
    </r>
    <r>
      <rPr>
        <sz val="14"/>
        <rFont val="VAG Rounded Std Light"/>
        <family val="2"/>
      </rPr>
      <t xml:space="preserve"> (including plastics) and promotion of reuseable lunch wraps</t>
    </r>
  </si>
  <si>
    <r>
      <t xml:space="preserve">Also discuss findings of the large number of chip and lolly </t>
    </r>
    <r>
      <rPr>
        <b/>
        <sz val="14"/>
        <rFont val="VAG Rounded Std Light"/>
        <family val="2"/>
      </rPr>
      <t>wrappers</t>
    </r>
    <r>
      <rPr>
        <sz val="14"/>
        <rFont val="VAG Rounded Std Light"/>
        <family val="2"/>
      </rPr>
      <t xml:space="preserve"> with students, staff and the P&amp;C.</t>
    </r>
  </si>
  <si>
    <r>
      <t xml:space="preserve">Plastic snack wrappers were found in your waste audit. Encouraging students to take this waste home doesn't guarantee they get recycled. Encourage the </t>
    </r>
    <r>
      <rPr>
        <b/>
        <sz val="14"/>
        <rFont val="VAG Rounded Std Light"/>
        <family val="2"/>
      </rPr>
      <t xml:space="preserve">avoid </t>
    </r>
    <r>
      <rPr>
        <sz val="14"/>
        <rFont val="VAG Rounded Std Light"/>
        <family val="2"/>
      </rPr>
      <t xml:space="preserve">message, by discussing buying in bulk to reduce the number of chip packets or using bento lunch boxes to reduce the amount of individual packaging. Create a newsletter with recipes to encourage staff, parents and kids to cook instead of buying unhealthy snacks. </t>
    </r>
  </si>
  <si>
    <r>
      <t xml:space="preserve">Work with your committee (other staff members, the gardner, cleaners) to discuss plans to collect the </t>
    </r>
    <r>
      <rPr>
        <b/>
        <sz val="14"/>
        <rFont val="VAG Rounded Std Light"/>
        <family val="2"/>
      </rPr>
      <t>organic waste</t>
    </r>
    <r>
      <rPr>
        <sz val="14"/>
        <rFont val="VAG Rounded Std Light"/>
        <family val="2"/>
      </rPr>
      <t xml:space="preserve"> that is currently not being collected to use for composting, worms or chickens.</t>
    </r>
  </si>
  <si>
    <r>
      <rPr>
        <b/>
        <sz val="14"/>
        <rFont val="VAG Rounded Std Light"/>
        <family val="2"/>
      </rPr>
      <t>Apply for ACCREDITATION</t>
    </r>
    <r>
      <rPr>
        <sz val="14"/>
        <rFont val="VAG Rounded Std Light"/>
        <family val="2"/>
      </rPr>
      <t xml:space="preserve"> to become a WasteSorted School</t>
    </r>
  </si>
  <si>
    <r>
      <rPr>
        <b/>
        <sz val="14"/>
        <rFont val="VAG Rounded Std Light"/>
        <family val="2"/>
      </rPr>
      <t>APPLY FOR A GRANT</t>
    </r>
    <r>
      <rPr>
        <sz val="14"/>
        <rFont val="VAG Rounded Std Light"/>
        <family val="2"/>
      </rPr>
      <t xml:space="preserve"> of up to $5,500 in funding for waste minimisation projects</t>
    </r>
  </si>
  <si>
    <t xml:space="preserve">Consider starting or expanding food collections to collect organic waste from the classrooms. You could also look into collecting food scraps from students/staff by setting up organic bin collections for your worms or expanding your earthcycling set up to include composting. </t>
  </si>
  <si>
    <r>
      <t xml:space="preserve">Containers for Change </t>
    </r>
    <r>
      <rPr>
        <sz val="10"/>
        <rFont val="Arial"/>
        <family val="2"/>
      </rPr>
      <t>(optional and not included in Total)</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</si>
</sst>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0.000"/>
    <numFmt numFmtId="165" formatCode="_-* #,##0_-;\-* #,##0_-;_-* &quot;-&quot;??_-;_-@_-"/>
    <numFmt numFmtId="166" formatCode="0.0%"/>
  </numFmts>
  <fonts count="19">
    <font>
      <sz val="10"/>
      <name val="Arial"/>
    </font>
    <font>
      <sz val="10"/>
      <name val="Arial"/>
    </font>
    <font>
      <b/>
      <sz val="10"/>
      <name val="Arial"/>
      <family val="2"/>
    </font>
    <font>
      <sz val="8"/>
      <name val="Arial"/>
      <family val="2"/>
    </font>
    <font>
      <b/>
      <sz val="14"/>
      <name val="Arial"/>
      <family val="2"/>
    </font>
    <font>
      <b/>
      <sz val="12"/>
      <name val="Arial"/>
      <family val="2"/>
    </font>
    <font>
      <b/>
      <sz val="13"/>
      <name val="Arial"/>
      <family val="2"/>
    </font>
    <font>
      <b/>
      <sz val="11"/>
      <name val="Arial"/>
      <family val="2"/>
    </font>
    <font>
      <sz val="11"/>
      <name val="Arial"/>
      <family val="2"/>
    </font>
    <font>
      <sz val="11"/>
      <name val="Arial"/>
      <family val="2"/>
    </font>
    <font>
      <sz val="12"/>
      <name val="Arial"/>
      <family val="2"/>
    </font>
    <font>
      <b/>
      <sz val="16"/>
      <name val="Arial"/>
      <family val="2"/>
    </font>
    <font>
      <sz val="10"/>
      <name val="Arial"/>
      <family val="2"/>
    </font>
    <font>
      <sz val="11"/>
      <color rgb="FFFF0000"/>
      <name val="Arial"/>
      <family val="2"/>
    </font>
    <font>
      <b/>
      <sz val="14"/>
      <name val="VAG Rundschrift D"/>
      <family val="2"/>
    </font>
    <font>
      <sz val="14"/>
      <name val="Arial"/>
      <family val="2"/>
    </font>
    <font>
      <sz val="14"/>
      <name val="VAG Rounded Std Light"/>
      <family val="2"/>
    </font>
    <font>
      <b/>
      <sz val="14"/>
      <name val="VAG Rounded Std Light"/>
      <family val="2"/>
    </font>
    <font>
      <u/>
      <sz val="14"/>
      <name val="VAG Rounded Std Light"/>
      <family val="2"/>
    </font>
  </fonts>
  <fills count="19">
    <fill>
      <patternFill patternType="none"/>
    </fill>
    <fill>
      <patternFill patternType="gray125"/>
    </fill>
    <fill>
      <patternFill patternType="solid">
        <fgColor indexed="46"/>
        <bgColor indexed="64"/>
      </patternFill>
    </fill>
    <fill>
      <patternFill patternType="solid">
        <fgColor indexed="45"/>
        <bgColor indexed="64"/>
      </patternFill>
    </fill>
    <fill>
      <patternFill patternType="solid">
        <fgColor indexed="44"/>
        <bgColor indexed="64"/>
      </patternFill>
    </fill>
    <fill>
      <patternFill patternType="solid">
        <fgColor indexed="43"/>
        <bgColor indexed="64"/>
      </patternFill>
    </fill>
    <fill>
      <patternFill patternType="solid">
        <fgColor indexed="41"/>
        <bgColor indexed="64"/>
      </patternFill>
    </fill>
    <fill>
      <patternFill patternType="solid">
        <fgColor indexed="42"/>
        <bgColor indexed="64"/>
      </patternFill>
    </fill>
    <fill>
      <patternFill patternType="solid">
        <fgColor indexed="47"/>
        <bgColor indexed="64"/>
      </patternFill>
    </fill>
    <fill>
      <patternFill patternType="solid">
        <fgColor rgb="FFFDE9D9"/>
        <bgColor rgb="FF000000"/>
      </patternFill>
    </fill>
    <fill>
      <patternFill patternType="gray125">
        <bgColor theme="0"/>
      </patternFill>
    </fill>
    <fill>
      <patternFill patternType="solid">
        <fgColor rgb="FF92D050"/>
        <bgColor indexed="64"/>
      </patternFill>
    </fill>
    <fill>
      <patternFill patternType="solid">
        <fgColor rgb="FFFC5104"/>
        <bgColor indexed="64"/>
      </patternFill>
    </fill>
    <fill>
      <patternFill patternType="solid">
        <fgColor theme="5" tint="0.79998168889431442"/>
        <bgColor indexed="64"/>
      </patternFill>
    </fill>
    <fill>
      <patternFill patternType="solid">
        <fgColor theme="0"/>
        <bgColor indexed="64"/>
      </patternFill>
    </fill>
    <fill>
      <patternFill patternType="solid">
        <fgColor rgb="FFFFFF99"/>
        <bgColor indexed="64"/>
      </patternFill>
    </fill>
    <fill>
      <patternFill patternType="solid">
        <fgColor rgb="FFFCD5B4"/>
        <bgColor rgb="FF000000"/>
      </patternFill>
    </fill>
    <fill>
      <patternFill patternType="solid">
        <fgColor theme="0"/>
        <bgColor rgb="FF000000"/>
      </patternFill>
    </fill>
    <fill>
      <patternFill patternType="solid">
        <fgColor rgb="FF66FF66"/>
        <bgColor indexed="64"/>
      </patternFill>
    </fill>
  </fills>
  <borders count="9">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5">
    <xf numFmtId="0" fontId="0" fillId="0" borderId="0"/>
    <xf numFmtId="43" fontId="1" fillId="0" borderId="0" applyFont="0" applyFill="0" applyBorder="0" applyAlignment="0" applyProtection="0"/>
    <xf numFmtId="0" fontId="12" fillId="0" borderId="0"/>
    <xf numFmtId="0" fontId="12" fillId="0" borderId="0"/>
    <xf numFmtId="9" fontId="1" fillId="0" borderId="0" applyFont="0" applyFill="0" applyBorder="0" applyAlignment="0" applyProtection="0"/>
  </cellStyleXfs>
  <cellXfs count="119">
    <xf numFmtId="0" fontId="0" fillId="0" borderId="0" xfId="0"/>
    <xf numFmtId="0" fontId="2" fillId="0" borderId="0" xfId="0" applyFont="1"/>
    <xf numFmtId="0" fontId="4" fillId="0" borderId="0" xfId="0" applyFont="1"/>
    <xf numFmtId="0" fontId="6" fillId="0" borderId="0" xfId="0" applyFont="1" applyAlignment="1"/>
    <xf numFmtId="0" fontId="7" fillId="0" borderId="1" xfId="0" applyFont="1" applyBorder="1" applyAlignment="1">
      <alignment wrapText="1"/>
    </xf>
    <xf numFmtId="0" fontId="7" fillId="0" borderId="2" xfId="0" applyFont="1" applyBorder="1" applyAlignment="1">
      <alignment horizontal="center" wrapText="1"/>
    </xf>
    <xf numFmtId="0" fontId="8" fillId="0" borderId="2" xfId="0" applyFont="1" applyBorder="1" applyAlignment="1">
      <alignment horizontal="center" vertical="center" wrapText="1"/>
    </xf>
    <xf numFmtId="0" fontId="7" fillId="0" borderId="2" xfId="0" applyFont="1" applyFill="1" applyBorder="1" applyAlignment="1">
      <alignment wrapText="1"/>
    </xf>
    <xf numFmtId="0" fontId="7" fillId="2" borderId="2" xfId="0" applyFont="1" applyFill="1" applyBorder="1" applyAlignment="1">
      <alignment wrapText="1"/>
    </xf>
    <xf numFmtId="0" fontId="5" fillId="0" borderId="0" xfId="0" applyFont="1" applyAlignment="1"/>
    <xf numFmtId="0" fontId="10" fillId="0" borderId="0" xfId="0" applyFont="1" applyAlignment="1"/>
    <xf numFmtId="0" fontId="5" fillId="0" borderId="0" xfId="0" applyFont="1" applyFill="1" applyAlignment="1">
      <alignment horizontal="center"/>
    </xf>
    <xf numFmtId="0" fontId="0" fillId="0" borderId="0" xfId="0" applyBorder="1"/>
    <xf numFmtId="0" fontId="0" fillId="0" borderId="0" xfId="0" applyBorder="1" applyAlignment="1">
      <alignment wrapText="1"/>
    </xf>
    <xf numFmtId="0" fontId="2" fillId="0" borderId="3" xfId="0" applyFont="1" applyFill="1" applyBorder="1" applyAlignment="1">
      <alignment horizontal="center" wrapText="1"/>
    </xf>
    <xf numFmtId="0" fontId="5" fillId="3" borderId="0" xfId="0" applyFont="1" applyFill="1" applyAlignment="1"/>
    <xf numFmtId="0" fontId="8" fillId="0" borderId="2" xfId="0" applyFont="1" applyBorder="1" applyAlignment="1">
      <alignment horizontal="center"/>
    </xf>
    <xf numFmtId="0" fontId="7" fillId="4" borderId="2" xfId="0" applyFont="1" applyFill="1" applyBorder="1" applyAlignment="1">
      <alignment horizontal="center" vertical="center" wrapText="1"/>
    </xf>
    <xf numFmtId="164" fontId="8" fillId="3" borderId="2" xfId="0" applyNumberFormat="1" applyFont="1" applyFill="1" applyBorder="1" applyAlignment="1">
      <alignment horizontal="center" vertical="center" wrapText="1"/>
    </xf>
    <xf numFmtId="0" fontId="8" fillId="10" borderId="2" xfId="0" applyFont="1" applyFill="1" applyBorder="1" applyAlignment="1">
      <alignment horizontal="center" vertical="center" wrapText="1"/>
    </xf>
    <xf numFmtId="2" fontId="8" fillId="0" borderId="2" xfId="0" applyNumberFormat="1" applyFont="1" applyBorder="1" applyAlignment="1">
      <alignment horizontal="center" vertical="center" wrapText="1"/>
    </xf>
    <xf numFmtId="2" fontId="8" fillId="0" borderId="2" xfId="0" applyNumberFormat="1" applyFont="1" applyFill="1" applyBorder="1" applyAlignment="1">
      <alignment horizontal="center" vertical="center" wrapText="1"/>
    </xf>
    <xf numFmtId="0" fontId="8" fillId="3" borderId="2" xfId="0" applyFont="1" applyFill="1" applyBorder="1" applyAlignment="1">
      <alignment horizontal="center" vertical="center" wrapText="1"/>
    </xf>
    <xf numFmtId="1" fontId="8" fillId="0" borderId="2" xfId="0" applyNumberFormat="1" applyFont="1" applyBorder="1" applyAlignment="1">
      <alignment horizontal="center" vertical="center" wrapText="1"/>
    </xf>
    <xf numFmtId="0" fontId="7" fillId="11" borderId="2" xfId="0" applyFont="1" applyFill="1" applyBorder="1" applyAlignment="1">
      <alignment horizontal="center" vertical="center" wrapText="1"/>
    </xf>
    <xf numFmtId="164" fontId="7" fillId="11" borderId="2" xfId="0" applyNumberFormat="1" applyFont="1" applyFill="1" applyBorder="1" applyAlignment="1">
      <alignment horizontal="center" vertical="center" wrapText="1"/>
    </xf>
    <xf numFmtId="2" fontId="7" fillId="11" borderId="2" xfId="0" applyNumberFormat="1" applyFont="1" applyFill="1" applyBorder="1" applyAlignment="1">
      <alignment horizontal="center" vertical="center" wrapText="1"/>
    </xf>
    <xf numFmtId="1" fontId="7" fillId="11" borderId="2" xfId="0" applyNumberFormat="1" applyFont="1" applyFill="1" applyBorder="1" applyAlignment="1">
      <alignment horizontal="center" vertical="center" wrapText="1"/>
    </xf>
    <xf numFmtId="0" fontId="7" fillId="5" borderId="2" xfId="0" applyFont="1" applyFill="1" applyBorder="1" applyAlignment="1">
      <alignment horizontal="center" vertical="center" wrapText="1"/>
    </xf>
    <xf numFmtId="164" fontId="7" fillId="5" borderId="2" xfId="0" applyNumberFormat="1" applyFont="1" applyFill="1" applyBorder="1" applyAlignment="1">
      <alignment horizontal="center" vertical="center" wrapText="1"/>
    </xf>
    <xf numFmtId="2" fontId="7" fillId="5" borderId="2" xfId="0" applyNumberFormat="1" applyFont="1" applyFill="1" applyBorder="1" applyAlignment="1">
      <alignment horizontal="center" vertical="center" wrapText="1"/>
    </xf>
    <xf numFmtId="1" fontId="7" fillId="5" borderId="2" xfId="0" applyNumberFormat="1" applyFont="1" applyFill="1" applyBorder="1" applyAlignment="1">
      <alignment horizontal="center" vertical="center" wrapText="1"/>
    </xf>
    <xf numFmtId="0" fontId="7" fillId="0" borderId="2" xfId="0" applyFont="1" applyFill="1" applyBorder="1" applyAlignment="1">
      <alignment horizontal="center" vertical="center" wrapText="1"/>
    </xf>
    <xf numFmtId="1" fontId="7" fillId="0" borderId="2" xfId="0" applyNumberFormat="1" applyFont="1" applyFill="1" applyBorder="1" applyAlignment="1">
      <alignment horizontal="center" vertical="center" wrapText="1"/>
    </xf>
    <xf numFmtId="0" fontId="8" fillId="0" borderId="2" xfId="0" applyFont="1" applyBorder="1" applyAlignment="1">
      <alignment horizontal="center" vertical="center"/>
    </xf>
    <xf numFmtId="164" fontId="7" fillId="4" borderId="2" xfId="0" applyNumberFormat="1" applyFont="1" applyFill="1" applyBorder="1" applyAlignment="1">
      <alignment horizontal="center" vertical="center" wrapText="1"/>
    </xf>
    <xf numFmtId="2" fontId="7" fillId="4" borderId="2" xfId="0" applyNumberFormat="1" applyFont="1" applyFill="1" applyBorder="1" applyAlignment="1">
      <alignment horizontal="center" vertical="center" wrapText="1"/>
    </xf>
    <xf numFmtId="1" fontId="7" fillId="4" borderId="2" xfId="0" applyNumberFormat="1" applyFont="1" applyFill="1" applyBorder="1" applyAlignment="1">
      <alignment horizontal="center" vertical="center" wrapText="1"/>
    </xf>
    <xf numFmtId="0" fontId="8" fillId="0" borderId="2" xfId="0" applyFont="1" applyBorder="1" applyAlignment="1">
      <alignment horizontal="left" vertical="center" wrapText="1"/>
    </xf>
    <xf numFmtId="0" fontId="7" fillId="11" borderId="2" xfId="0" applyFont="1" applyFill="1" applyBorder="1" applyAlignment="1">
      <alignment horizontal="left" vertical="center" wrapText="1"/>
    </xf>
    <xf numFmtId="0" fontId="7" fillId="5" borderId="2" xfId="0" applyFont="1" applyFill="1" applyBorder="1" applyAlignment="1">
      <alignment horizontal="left" vertical="center" wrapText="1"/>
    </xf>
    <xf numFmtId="0" fontId="7" fillId="0" borderId="2" xfId="0" applyFont="1" applyFill="1" applyBorder="1" applyAlignment="1">
      <alignment horizontal="left" vertical="center" wrapText="1"/>
    </xf>
    <xf numFmtId="0" fontId="7" fillId="4" borderId="2" xfId="0" applyFont="1" applyFill="1" applyBorder="1" applyAlignment="1">
      <alignment horizontal="left" vertical="center" wrapText="1"/>
    </xf>
    <xf numFmtId="0" fontId="7" fillId="12" borderId="2" xfId="0" applyFont="1" applyFill="1" applyBorder="1" applyAlignment="1">
      <alignment horizontal="left" wrapText="1"/>
    </xf>
    <xf numFmtId="0" fontId="0" fillId="0" borderId="0" xfId="0" applyAlignment="1">
      <alignment horizontal="left"/>
    </xf>
    <xf numFmtId="43" fontId="7" fillId="4" borderId="2" xfId="1" applyFont="1" applyFill="1" applyBorder="1" applyAlignment="1">
      <alignment horizontal="center" vertical="center" wrapText="1"/>
    </xf>
    <xf numFmtId="165" fontId="7" fillId="4" borderId="2" xfId="1" applyNumberFormat="1" applyFont="1" applyFill="1" applyBorder="1" applyAlignment="1">
      <alignment horizontal="center" vertical="center" wrapText="1"/>
    </xf>
    <xf numFmtId="165" fontId="7" fillId="5" borderId="2" xfId="1" applyNumberFormat="1" applyFont="1" applyFill="1" applyBorder="1" applyAlignment="1">
      <alignment horizontal="center" vertical="center" wrapText="1"/>
    </xf>
    <xf numFmtId="165" fontId="13" fillId="0" borderId="2" xfId="1" applyNumberFormat="1" applyFont="1" applyBorder="1" applyAlignment="1">
      <alignment horizontal="center" vertical="center" wrapText="1"/>
    </xf>
    <xf numFmtId="43" fontId="7" fillId="11" borderId="2" xfId="1" applyFont="1" applyFill="1" applyBorder="1" applyAlignment="1">
      <alignment horizontal="center" vertical="center" wrapText="1"/>
    </xf>
    <xf numFmtId="165" fontId="7" fillId="11" borderId="2" xfId="1" applyNumberFormat="1" applyFont="1" applyFill="1" applyBorder="1" applyAlignment="1">
      <alignment horizontal="center" vertical="center" wrapText="1"/>
    </xf>
    <xf numFmtId="165" fontId="8" fillId="10" borderId="2" xfId="1" applyNumberFormat="1" applyFont="1" applyFill="1" applyBorder="1" applyAlignment="1">
      <alignment horizontal="center" vertical="center" wrapText="1"/>
    </xf>
    <xf numFmtId="165" fontId="7" fillId="12" borderId="2" xfId="1" applyNumberFormat="1" applyFont="1" applyFill="1" applyBorder="1" applyAlignment="1">
      <alignment wrapText="1"/>
    </xf>
    <xf numFmtId="165" fontId="8" fillId="0" borderId="2" xfId="1" applyNumberFormat="1" applyFont="1" applyFill="1" applyBorder="1" applyAlignment="1">
      <alignment wrapText="1"/>
    </xf>
    <xf numFmtId="165" fontId="7" fillId="2" borderId="2" xfId="1" applyNumberFormat="1" applyFont="1" applyFill="1" applyBorder="1" applyAlignment="1">
      <alignment wrapText="1"/>
    </xf>
    <xf numFmtId="2" fontId="7" fillId="12" borderId="2" xfId="0" applyNumberFormat="1" applyFont="1" applyFill="1" applyBorder="1" applyAlignment="1">
      <alignment horizontal="center" wrapText="1"/>
    </xf>
    <xf numFmtId="0" fontId="8" fillId="0" borderId="2" xfId="0" applyFont="1" applyFill="1" applyBorder="1" applyAlignment="1">
      <alignment horizontal="center" wrapText="1"/>
    </xf>
    <xf numFmtId="2" fontId="7" fillId="2" borderId="2" xfId="0" applyNumberFormat="1" applyFont="1" applyFill="1" applyBorder="1" applyAlignment="1">
      <alignment horizontal="center" wrapText="1"/>
    </xf>
    <xf numFmtId="43" fontId="7" fillId="12" borderId="2" xfId="1" applyFont="1" applyFill="1" applyBorder="1" applyAlignment="1">
      <alignment horizontal="left" wrapText="1"/>
    </xf>
    <xf numFmtId="43" fontId="8" fillId="0" borderId="2" xfId="1" applyFont="1" applyFill="1" applyBorder="1" applyAlignment="1">
      <alignment horizontal="left" wrapText="1"/>
    </xf>
    <xf numFmtId="43" fontId="7" fillId="2" borderId="2" xfId="1" applyFont="1" applyFill="1" applyBorder="1" applyAlignment="1">
      <alignment horizontal="left" wrapText="1"/>
    </xf>
    <xf numFmtId="164" fontId="7" fillId="12" borderId="2" xfId="0" applyNumberFormat="1" applyFont="1" applyFill="1" applyBorder="1" applyAlignment="1">
      <alignment horizontal="center" wrapText="1"/>
    </xf>
    <xf numFmtId="0" fontId="7" fillId="12" borderId="2" xfId="0" applyFont="1" applyFill="1" applyBorder="1" applyAlignment="1">
      <alignment horizontal="center" wrapText="1"/>
    </xf>
    <xf numFmtId="1" fontId="7" fillId="12" borderId="2" xfId="0" applyNumberFormat="1" applyFont="1" applyFill="1" applyBorder="1" applyAlignment="1">
      <alignment horizontal="center" wrapText="1"/>
    </xf>
    <xf numFmtId="164" fontId="7" fillId="2" borderId="2" xfId="0" applyNumberFormat="1" applyFont="1" applyFill="1" applyBorder="1" applyAlignment="1">
      <alignment horizontal="center" wrapText="1"/>
    </xf>
    <xf numFmtId="1" fontId="7" fillId="2" borderId="2" xfId="0" applyNumberFormat="1" applyFont="1" applyFill="1" applyBorder="1" applyAlignment="1">
      <alignment horizontal="center" wrapText="1"/>
    </xf>
    <xf numFmtId="43" fontId="13" fillId="0" borderId="2" xfId="1" applyFont="1" applyBorder="1" applyAlignment="1">
      <alignment horizontal="center" vertical="center" wrapText="1"/>
    </xf>
    <xf numFmtId="3" fontId="9" fillId="3" borderId="2" xfId="0" applyNumberFormat="1" applyFont="1" applyFill="1" applyBorder="1" applyAlignment="1">
      <alignment horizontal="center"/>
    </xf>
    <xf numFmtId="166" fontId="8" fillId="3" borderId="2" xfId="4" applyNumberFormat="1" applyFont="1" applyFill="1" applyBorder="1" applyAlignment="1">
      <alignment horizontal="center"/>
    </xf>
    <xf numFmtId="0" fontId="15" fillId="0" borderId="0" xfId="0" applyFont="1" applyFill="1" applyBorder="1" applyAlignment="1">
      <alignment horizontal="center" vertical="center"/>
    </xf>
    <xf numFmtId="0" fontId="16" fillId="9" borderId="2" xfId="2" applyFont="1" applyFill="1" applyBorder="1" applyAlignment="1">
      <alignment horizontal="center" vertical="center" wrapText="1"/>
    </xf>
    <xf numFmtId="0" fontId="16" fillId="9" borderId="2" xfId="0" applyFont="1" applyFill="1" applyBorder="1" applyAlignment="1">
      <alignment horizontal="center" vertical="center" wrapText="1"/>
    </xf>
    <xf numFmtId="0" fontId="16" fillId="13" borderId="2" xfId="0" applyFont="1" applyFill="1" applyBorder="1" applyAlignment="1">
      <alignment horizontal="center" vertical="center" wrapText="1"/>
    </xf>
    <xf numFmtId="0" fontId="15" fillId="0" borderId="0" xfId="3" applyNumberFormat="1" applyFont="1" applyFill="1" applyBorder="1" applyAlignment="1">
      <alignment horizontal="center" vertical="center" wrapText="1"/>
    </xf>
    <xf numFmtId="0" fontId="15" fillId="0" borderId="0" xfId="0" applyFont="1" applyFill="1" applyBorder="1"/>
    <xf numFmtId="0" fontId="15" fillId="0" borderId="0" xfId="2" applyFont="1" applyFill="1" applyBorder="1" applyAlignment="1">
      <alignment wrapText="1"/>
    </xf>
    <xf numFmtId="0" fontId="15" fillId="0" borderId="0" xfId="2" applyFont="1" applyFill="1" applyBorder="1"/>
    <xf numFmtId="43" fontId="8" fillId="0" borderId="2" xfId="0" applyNumberFormat="1" applyFont="1" applyFill="1" applyBorder="1" applyAlignment="1">
      <alignment horizontal="center" vertical="center" wrapText="1"/>
    </xf>
    <xf numFmtId="0" fontId="7" fillId="14" borderId="2" xfId="0" applyFont="1" applyFill="1" applyBorder="1" applyAlignment="1">
      <alignment horizontal="left" vertical="center" wrapText="1"/>
    </xf>
    <xf numFmtId="164" fontId="7" fillId="14" borderId="2" xfId="0" applyNumberFormat="1" applyFont="1" applyFill="1" applyBorder="1" applyAlignment="1">
      <alignment horizontal="center" vertical="center" wrapText="1"/>
    </xf>
    <xf numFmtId="0" fontId="7" fillId="14" borderId="2" xfId="0" applyFont="1" applyFill="1" applyBorder="1" applyAlignment="1">
      <alignment horizontal="center" vertical="center" wrapText="1"/>
    </xf>
    <xf numFmtId="2" fontId="7" fillId="14" borderId="2" xfId="0" applyNumberFormat="1" applyFont="1" applyFill="1" applyBorder="1" applyAlignment="1">
      <alignment horizontal="center" vertical="center" wrapText="1"/>
    </xf>
    <xf numFmtId="1" fontId="7" fillId="14" borderId="2" xfId="0" applyNumberFormat="1" applyFont="1" applyFill="1" applyBorder="1" applyAlignment="1">
      <alignment horizontal="center" vertical="center" wrapText="1"/>
    </xf>
    <xf numFmtId="165" fontId="7" fillId="14" borderId="2" xfId="1" applyNumberFormat="1" applyFont="1" applyFill="1" applyBorder="1" applyAlignment="1">
      <alignment horizontal="center" vertical="center" wrapText="1"/>
    </xf>
    <xf numFmtId="0" fontId="7" fillId="18" borderId="2" xfId="0" applyFont="1" applyFill="1" applyBorder="1" applyAlignment="1">
      <alignment horizontal="left" vertical="center" wrapText="1"/>
    </xf>
    <xf numFmtId="164" fontId="7" fillId="18" borderId="2" xfId="0" applyNumberFormat="1" applyFont="1" applyFill="1" applyBorder="1" applyAlignment="1">
      <alignment horizontal="center" vertical="center" wrapText="1"/>
    </xf>
    <xf numFmtId="0" fontId="7" fillId="18" borderId="2" xfId="0" applyFont="1" applyFill="1" applyBorder="1" applyAlignment="1">
      <alignment horizontal="center" vertical="center" wrapText="1"/>
    </xf>
    <xf numFmtId="2" fontId="7" fillId="18" borderId="2" xfId="0" applyNumberFormat="1" applyFont="1" applyFill="1" applyBorder="1" applyAlignment="1">
      <alignment horizontal="center" vertical="center" wrapText="1"/>
    </xf>
    <xf numFmtId="1" fontId="7" fillId="18" borderId="2" xfId="0" applyNumberFormat="1" applyFont="1" applyFill="1" applyBorder="1" applyAlignment="1">
      <alignment horizontal="center" vertical="center" wrapText="1"/>
    </xf>
    <xf numFmtId="165" fontId="7" fillId="18" borderId="2" xfId="1" applyNumberFormat="1" applyFont="1" applyFill="1" applyBorder="1" applyAlignment="1">
      <alignment horizontal="center" vertical="center" wrapText="1"/>
    </xf>
    <xf numFmtId="0" fontId="7" fillId="12" borderId="1" xfId="0" applyFont="1" applyFill="1" applyBorder="1" applyAlignment="1">
      <alignment horizontal="left" vertical="center" wrapText="1"/>
    </xf>
    <xf numFmtId="0" fontId="7" fillId="12" borderId="4" xfId="0" applyFont="1" applyFill="1" applyBorder="1" applyAlignment="1">
      <alignment horizontal="left" vertical="center" wrapText="1"/>
    </xf>
    <xf numFmtId="0" fontId="7" fillId="12" borderId="5" xfId="0" applyFont="1" applyFill="1" applyBorder="1" applyAlignment="1">
      <alignment horizontal="left" vertical="center" wrapText="1"/>
    </xf>
    <xf numFmtId="0" fontId="11" fillId="0" borderId="0" xfId="0" applyFont="1" applyAlignment="1">
      <alignment horizontal="left"/>
    </xf>
    <xf numFmtId="0" fontId="7" fillId="11" borderId="1" xfId="0" applyFont="1" applyFill="1" applyBorder="1" applyAlignment="1">
      <alignment horizontal="left" vertical="center" wrapText="1"/>
    </xf>
    <xf numFmtId="0" fontId="7" fillId="11" borderId="4" xfId="0" applyFont="1" applyFill="1" applyBorder="1" applyAlignment="1">
      <alignment horizontal="left" vertical="center" wrapText="1"/>
    </xf>
    <xf numFmtId="0" fontId="7" fillId="11" borderId="5" xfId="0" applyFont="1" applyFill="1" applyBorder="1" applyAlignment="1">
      <alignment horizontal="left" vertical="center" wrapText="1"/>
    </xf>
    <xf numFmtId="0" fontId="7" fillId="15" borderId="1" xfId="0" applyFont="1" applyFill="1" applyBorder="1" applyAlignment="1">
      <alignment horizontal="left" vertical="center" wrapText="1"/>
    </xf>
    <xf numFmtId="0" fontId="7" fillId="15" borderId="4" xfId="0" applyFont="1" applyFill="1" applyBorder="1" applyAlignment="1">
      <alignment horizontal="left" vertical="center" wrapText="1"/>
    </xf>
    <xf numFmtId="0" fontId="7" fillId="15" borderId="5" xfId="0" applyFont="1" applyFill="1" applyBorder="1" applyAlignment="1">
      <alignment horizontal="left" vertical="center" wrapText="1"/>
    </xf>
    <xf numFmtId="0" fontId="7" fillId="8" borderId="1" xfId="0" applyFont="1" applyFill="1" applyBorder="1" applyAlignment="1">
      <alignment horizontal="center"/>
    </xf>
    <xf numFmtId="0" fontId="8" fillId="8" borderId="5" xfId="0" applyFont="1" applyFill="1" applyBorder="1" applyAlignment="1">
      <alignment horizontal="center"/>
    </xf>
    <xf numFmtId="0" fontId="5" fillId="3" borderId="0" xfId="0" applyFont="1" applyFill="1" applyAlignment="1">
      <alignment horizontal="left"/>
    </xf>
    <xf numFmtId="0" fontId="10" fillId="0" borderId="0" xfId="0" applyFont="1" applyAlignment="1">
      <alignment horizontal="left"/>
    </xf>
    <xf numFmtId="0" fontId="5" fillId="3" borderId="0" xfId="0" applyFont="1" applyFill="1" applyAlignment="1"/>
    <xf numFmtId="0" fontId="10" fillId="0" borderId="0" xfId="0" applyFont="1" applyAlignment="1"/>
    <xf numFmtId="9" fontId="5" fillId="3" borderId="0" xfId="4" applyFont="1" applyFill="1" applyAlignment="1">
      <alignment horizontal="right"/>
    </xf>
    <xf numFmtId="0" fontId="7" fillId="6" borderId="2" xfId="0" applyFont="1" applyFill="1" applyBorder="1" applyAlignment="1">
      <alignment horizontal="center" vertical="center" wrapText="1"/>
    </xf>
    <xf numFmtId="0" fontId="8" fillId="6" borderId="2" xfId="0" applyFont="1" applyFill="1" applyBorder="1" applyAlignment="1"/>
    <xf numFmtId="0" fontId="7" fillId="2" borderId="2" xfId="0" applyFont="1" applyFill="1" applyBorder="1" applyAlignment="1">
      <alignment horizontal="center"/>
    </xf>
    <xf numFmtId="0" fontId="7" fillId="7" borderId="2" xfId="0" applyFont="1" applyFill="1" applyBorder="1" applyAlignment="1">
      <alignment horizontal="center" vertical="center"/>
    </xf>
    <xf numFmtId="0" fontId="8" fillId="7" borderId="2" xfId="0" applyFont="1" applyFill="1" applyBorder="1" applyAlignment="1">
      <alignment horizontal="center"/>
    </xf>
    <xf numFmtId="0" fontId="16" fillId="9" borderId="6" xfId="2" applyFont="1" applyFill="1" applyBorder="1" applyAlignment="1">
      <alignment horizontal="center" vertical="center" wrapText="1"/>
    </xf>
    <xf numFmtId="0" fontId="16" fillId="9" borderId="7" xfId="2" applyFont="1" applyFill="1" applyBorder="1" applyAlignment="1">
      <alignment horizontal="center" vertical="center" wrapText="1"/>
    </xf>
    <xf numFmtId="0" fontId="16" fillId="9" borderId="8" xfId="2" applyFont="1" applyFill="1" applyBorder="1" applyAlignment="1">
      <alignment horizontal="center" vertical="center" wrapText="1"/>
    </xf>
    <xf numFmtId="0" fontId="14" fillId="16" borderId="2" xfId="2" applyFont="1" applyFill="1" applyBorder="1" applyAlignment="1">
      <alignment horizontal="center" vertical="center" wrapText="1"/>
    </xf>
    <xf numFmtId="0" fontId="16" fillId="9" borderId="6" xfId="0" applyFont="1" applyFill="1" applyBorder="1" applyAlignment="1">
      <alignment horizontal="center" vertical="center" wrapText="1"/>
    </xf>
    <xf numFmtId="0" fontId="16" fillId="9" borderId="8" xfId="0" applyFont="1" applyFill="1" applyBorder="1" applyAlignment="1">
      <alignment horizontal="center" vertical="center" wrapText="1"/>
    </xf>
    <xf numFmtId="0" fontId="15" fillId="17" borderId="0" xfId="2" applyFont="1" applyFill="1" applyBorder="1" applyAlignment="1">
      <alignment horizontal="center" vertical="center" wrapText="1"/>
    </xf>
  </cellXfs>
  <cellStyles count="5">
    <cellStyle name="Comma" xfId="1" builtinId="3"/>
    <cellStyle name="Normal" xfId="0" builtinId="0"/>
    <cellStyle name="Normal 2" xfId="2" xr:uid="{00000000-0005-0000-0000-000002000000}"/>
    <cellStyle name="Normal 3" xfId="3" xr:uid="{00000000-0005-0000-0000-000003000000}"/>
    <cellStyle name="Percent" xfId="4" builtinId="5"/>
  </cellStyles>
  <dxfs count="0"/>
  <tableStyles count="0" defaultTableStyle="TableStyleMedium2" defaultPivotStyle="PivotStyleLight16"/>
  <colors>
    <mruColors>
      <color rgb="FF66FF66"/>
      <color rgb="FFCC99FF"/>
      <color rgb="FFCC66FF"/>
      <color rgb="FFFF5050"/>
      <color rgb="FF99CCFF"/>
      <color rgb="FFCCFFFF"/>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2.xml"/><Relationship Id="rId7" Type="http://schemas.openxmlformats.org/officeDocument/2006/relationships/calcChain" Target="calcChain.xml"/><Relationship Id="rId2" Type="http://schemas.openxmlformats.org/officeDocument/2006/relationships/chartsheet" Target="chartsheets/sheet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Calibri"/>
                <a:ea typeface="Calibri"/>
                <a:cs typeface="Calibri"/>
              </a:defRPr>
            </a:pPr>
            <a:r>
              <a:rPr lang="en-AU">
                <a:latin typeface="VAG Rundschrift D" panose="020B0500000000000000" pitchFamily="34" charset="0"/>
              </a:rPr>
              <a:t>[School Name]</a:t>
            </a:r>
            <a:r>
              <a:rPr lang="en-AU" baseline="0">
                <a:latin typeface="VAG Rundschrift D" panose="020B0500000000000000" pitchFamily="34" charset="0"/>
              </a:rPr>
              <a:t> </a:t>
            </a:r>
            <a:r>
              <a:rPr lang="en-AU">
                <a:latin typeface="VAG Rundschrift D" panose="020B0500000000000000" pitchFamily="34" charset="0"/>
              </a:rPr>
              <a:t>waste audit breakdown (by weight) for</a:t>
            </a:r>
            <a:r>
              <a:rPr lang="en-AU" baseline="0">
                <a:latin typeface="VAG Rundschrift D" panose="020B0500000000000000" pitchFamily="34" charset="0"/>
              </a:rPr>
              <a:t> one </a:t>
            </a:r>
            <a:r>
              <a:rPr lang="en-AU">
                <a:latin typeface="VAG Rundschrift D" panose="020B0500000000000000" pitchFamily="34" charset="0"/>
              </a:rPr>
              <a:t>day of waste [Date}</a:t>
            </a:r>
          </a:p>
        </c:rich>
      </c:tx>
      <c:layout>
        <c:manualLayout>
          <c:xMode val="edge"/>
          <c:yMode val="edge"/>
          <c:x val="0.11861060809636184"/>
          <c:y val="4.4622359982303149E-2"/>
        </c:manualLayout>
      </c:layout>
      <c:overlay val="0"/>
      <c:spPr>
        <a:noFill/>
        <a:ln w="25400">
          <a:noFill/>
        </a:ln>
      </c:spPr>
    </c:title>
    <c:autoTitleDeleted val="0"/>
    <c:plotArea>
      <c:layout>
        <c:manualLayout>
          <c:layoutTarget val="inner"/>
          <c:xMode val="edge"/>
          <c:yMode val="edge"/>
          <c:x val="0.38405052907103915"/>
          <c:y val="0.21527192323228839"/>
          <c:w val="0.38278635267899103"/>
          <c:h val="0.58822191106072974"/>
        </c:manualLayout>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0-9B4A-437B-AB56-DC2921055780}"/>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1-9B4A-437B-AB56-DC2921055780}"/>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2-9B4A-437B-AB56-DC2921055780}"/>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3-9B4A-437B-AB56-DC2921055780}"/>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4-9B4A-437B-AB56-DC2921055780}"/>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5-9B4A-437B-AB56-DC2921055780}"/>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6-9B4A-437B-AB56-DC2921055780}"/>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7-9B4A-437B-AB56-DC2921055780}"/>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08-9B4A-437B-AB56-DC2921055780}"/>
              </c:ext>
            </c:extLst>
          </c:dPt>
          <c:dPt>
            <c:idx val="9"/>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09-9B4A-437B-AB56-DC2921055780}"/>
              </c:ext>
            </c:extLst>
          </c:dPt>
          <c:dPt>
            <c:idx val="10"/>
            <c:bubble3D val="0"/>
            <c:spPr>
              <a:solidFill>
                <a:schemeClr val="accent5">
                  <a:lumMod val="60000"/>
                </a:schemeClr>
              </a:solidFill>
              <a:ln w="19050">
                <a:solidFill>
                  <a:schemeClr val="lt1"/>
                </a:solidFill>
              </a:ln>
              <a:effectLst/>
            </c:spPr>
            <c:extLst>
              <c:ext xmlns:c16="http://schemas.microsoft.com/office/drawing/2014/chart" uri="{C3380CC4-5D6E-409C-BE32-E72D297353CC}">
                <c16:uniqueId val="{0000000A-9B4A-437B-AB56-DC2921055780}"/>
              </c:ext>
            </c:extLst>
          </c:dPt>
          <c:dPt>
            <c:idx val="11"/>
            <c:bubble3D val="0"/>
            <c:extLst>
              <c:ext xmlns:c16="http://schemas.microsoft.com/office/drawing/2014/chart" uri="{C3380CC4-5D6E-409C-BE32-E72D297353CC}">
                <c16:uniqueId val="{0000000B-9B4A-437B-AB56-DC2921055780}"/>
              </c:ext>
            </c:extLst>
          </c:dPt>
          <c:dLbls>
            <c:dLbl>
              <c:idx val="0"/>
              <c:layout>
                <c:manualLayout>
                  <c:x val="1.3094999102559682E-2"/>
                  <c:y val="-4.3093352758920983E-2"/>
                </c:manualLayout>
              </c:layout>
              <c:spPr>
                <a:noFill/>
                <a:ln w="25400">
                  <a:noFill/>
                </a:ln>
              </c:spPr>
              <c:txPr>
                <a:bodyPr/>
                <a:lstStyle/>
                <a:p>
                  <a:pPr>
                    <a:defRPr sz="900" b="0" i="0" u="none" strike="noStrike" baseline="0">
                      <a:solidFill>
                        <a:srgbClr val="333333"/>
                      </a:solidFill>
                      <a:latin typeface="VAG Rounded Std Light" panose="020F0502020204020204" pitchFamily="34" charset="0"/>
                      <a:ea typeface="Calibri"/>
                      <a:cs typeface="Calibri"/>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9B4A-437B-AB56-DC2921055780}"/>
                </c:ext>
              </c:extLst>
            </c:dLbl>
            <c:dLbl>
              <c:idx val="1"/>
              <c:layout>
                <c:manualLayout>
                  <c:x val="0.14918264751680652"/>
                  <c:y val="-6.2498227446991524E-2"/>
                </c:manualLayout>
              </c:layout>
              <c:spPr>
                <a:noFill/>
                <a:ln w="25400">
                  <a:noFill/>
                </a:ln>
              </c:spPr>
              <c:txPr>
                <a:bodyPr/>
                <a:lstStyle/>
                <a:p>
                  <a:pPr>
                    <a:defRPr sz="900" b="0" i="0" u="none" strike="noStrike" baseline="0">
                      <a:solidFill>
                        <a:srgbClr val="333333"/>
                      </a:solidFill>
                      <a:latin typeface="VAG Rounded Std Light" panose="020F0502020204020204" pitchFamily="34" charset="0"/>
                      <a:ea typeface="Calibri"/>
                      <a:cs typeface="Calibri"/>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9B4A-437B-AB56-DC2921055780}"/>
                </c:ext>
              </c:extLst>
            </c:dLbl>
            <c:dLbl>
              <c:idx val="2"/>
              <c:layout>
                <c:manualLayout>
                  <c:x val="0.2097194681652588"/>
                  <c:y val="-2.9585941177051694E-2"/>
                </c:manualLayout>
              </c:layout>
              <c:spPr>
                <a:noFill/>
                <a:ln w="25400">
                  <a:noFill/>
                </a:ln>
              </c:spPr>
              <c:txPr>
                <a:bodyPr/>
                <a:lstStyle/>
                <a:p>
                  <a:pPr>
                    <a:defRPr sz="900" b="0" i="0" u="none" strike="noStrike" baseline="0">
                      <a:solidFill>
                        <a:srgbClr val="333333"/>
                      </a:solidFill>
                      <a:latin typeface="VAG Rounded Std Light" panose="020F0502020204020204" pitchFamily="34" charset="0"/>
                      <a:ea typeface="Calibri"/>
                      <a:cs typeface="Calibri"/>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9B4A-437B-AB56-DC2921055780}"/>
                </c:ext>
              </c:extLst>
            </c:dLbl>
            <c:dLbl>
              <c:idx val="3"/>
              <c:layout>
                <c:manualLayout>
                  <c:x val="6.3984308607555343E-2"/>
                  <c:y val="2.2147273104451731E-2"/>
                </c:manualLayout>
              </c:layout>
              <c:spPr>
                <a:noFill/>
                <a:ln w="25400">
                  <a:noFill/>
                </a:ln>
              </c:spPr>
              <c:txPr>
                <a:bodyPr/>
                <a:lstStyle/>
                <a:p>
                  <a:pPr>
                    <a:defRPr sz="900" b="0" i="0" u="none" strike="noStrike" baseline="0">
                      <a:solidFill>
                        <a:srgbClr val="333333"/>
                      </a:solidFill>
                      <a:latin typeface="VAG Rounded Std Light" panose="020F0502020204020204" pitchFamily="34" charset="0"/>
                      <a:ea typeface="Calibri"/>
                      <a:cs typeface="Calibri"/>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9B4A-437B-AB56-DC2921055780}"/>
                </c:ext>
              </c:extLst>
            </c:dLbl>
            <c:dLbl>
              <c:idx val="4"/>
              <c:layout>
                <c:manualLayout>
                  <c:x val="-6.1445124911772904E-2"/>
                  <c:y val="4.2125578648933661E-2"/>
                </c:manualLayout>
              </c:layout>
              <c:spPr>
                <a:noFill/>
                <a:ln w="25400">
                  <a:noFill/>
                </a:ln>
              </c:spPr>
              <c:txPr>
                <a:bodyPr/>
                <a:lstStyle/>
                <a:p>
                  <a:pPr>
                    <a:defRPr sz="900" b="0" i="0" u="none" strike="noStrike" baseline="0">
                      <a:solidFill>
                        <a:srgbClr val="333333"/>
                      </a:solidFill>
                      <a:latin typeface="VAG Rounded Std Light" panose="020F0502020204020204" pitchFamily="34" charset="0"/>
                      <a:ea typeface="Calibri"/>
                      <a:cs typeface="Calibri"/>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9B4A-437B-AB56-DC2921055780}"/>
                </c:ext>
              </c:extLst>
            </c:dLbl>
            <c:dLbl>
              <c:idx val="5"/>
              <c:layout>
                <c:manualLayout>
                  <c:x val="-0.17574398833524205"/>
                  <c:y val="0.2612469085878879"/>
                </c:manualLayout>
              </c:layout>
              <c:spPr>
                <a:noFill/>
                <a:ln w="25400">
                  <a:noFill/>
                </a:ln>
              </c:spPr>
              <c:txPr>
                <a:bodyPr/>
                <a:lstStyle/>
                <a:p>
                  <a:pPr>
                    <a:defRPr sz="900" b="0" i="0" u="none" strike="noStrike" baseline="0">
                      <a:solidFill>
                        <a:srgbClr val="333333"/>
                      </a:solidFill>
                      <a:latin typeface="VAG Rounded Std Light" panose="020F0502020204020204" pitchFamily="34" charset="0"/>
                      <a:ea typeface="Calibri"/>
                      <a:cs typeface="Calibri"/>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9B4A-437B-AB56-DC2921055780}"/>
                </c:ext>
              </c:extLst>
            </c:dLbl>
            <c:dLbl>
              <c:idx val="6"/>
              <c:layout>
                <c:manualLayout>
                  <c:x val="-0.20534957578758326"/>
                  <c:y val="0.1358263156167257"/>
                </c:manualLayout>
              </c:layout>
              <c:spPr>
                <a:noFill/>
                <a:ln w="25400">
                  <a:noFill/>
                </a:ln>
              </c:spPr>
              <c:txPr>
                <a:bodyPr/>
                <a:lstStyle/>
                <a:p>
                  <a:pPr>
                    <a:defRPr sz="900" b="0" i="0" u="none" strike="noStrike" baseline="0">
                      <a:solidFill>
                        <a:srgbClr val="333333"/>
                      </a:solidFill>
                      <a:latin typeface="VAG Rounded Std Light" panose="020F0502020204020204" pitchFamily="34" charset="0"/>
                      <a:ea typeface="Calibri"/>
                      <a:cs typeface="Calibri"/>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9B4A-437B-AB56-DC2921055780}"/>
                </c:ext>
              </c:extLst>
            </c:dLbl>
            <c:dLbl>
              <c:idx val="7"/>
              <c:layout>
                <c:manualLayout>
                  <c:x val="-0.15232131896088327"/>
                  <c:y val="9.2916033725828281E-2"/>
                </c:manualLayout>
              </c:layout>
              <c:spPr>
                <a:noFill/>
                <a:ln w="25400">
                  <a:noFill/>
                </a:ln>
              </c:spPr>
              <c:txPr>
                <a:bodyPr/>
                <a:lstStyle/>
                <a:p>
                  <a:pPr>
                    <a:defRPr sz="900" b="0" i="0" u="none" strike="noStrike" baseline="0">
                      <a:solidFill>
                        <a:srgbClr val="333333"/>
                      </a:solidFill>
                      <a:latin typeface="VAG Rounded Std Light" panose="020F0502020204020204" pitchFamily="34" charset="0"/>
                      <a:ea typeface="Calibri"/>
                      <a:cs typeface="Calibri"/>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9B4A-437B-AB56-DC2921055780}"/>
                </c:ext>
              </c:extLst>
            </c:dLbl>
            <c:dLbl>
              <c:idx val="8"/>
              <c:layout>
                <c:manualLayout>
                  <c:x val="-0.22258932708395959"/>
                  <c:y val="4.8870999248278153E-2"/>
                </c:manualLayout>
              </c:layout>
              <c:spPr>
                <a:noFill/>
                <a:ln w="25400">
                  <a:noFill/>
                </a:ln>
              </c:spPr>
              <c:txPr>
                <a:bodyPr/>
                <a:lstStyle/>
                <a:p>
                  <a:pPr>
                    <a:defRPr sz="900" b="0" i="0" u="none" strike="noStrike" baseline="0">
                      <a:solidFill>
                        <a:srgbClr val="333333"/>
                      </a:solidFill>
                      <a:latin typeface="VAG Rounded Std Light" panose="020F0502020204020204" pitchFamily="34" charset="0"/>
                      <a:ea typeface="Calibri"/>
                      <a:cs typeface="Calibri"/>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9B4A-437B-AB56-DC2921055780}"/>
                </c:ext>
              </c:extLst>
            </c:dLbl>
            <c:dLbl>
              <c:idx val="9"/>
              <c:layout>
                <c:manualLayout>
                  <c:x val="-0.21272014300793526"/>
                  <c:y val="-3.113750263293829E-2"/>
                </c:manualLayout>
              </c:layout>
              <c:spPr>
                <a:noFill/>
                <a:ln w="25400">
                  <a:noFill/>
                </a:ln>
              </c:spPr>
              <c:txPr>
                <a:bodyPr/>
                <a:lstStyle/>
                <a:p>
                  <a:pPr>
                    <a:defRPr sz="900" b="0" i="0" u="none" strike="noStrike" baseline="0">
                      <a:solidFill>
                        <a:srgbClr val="333333"/>
                      </a:solidFill>
                      <a:latin typeface="VAG Rounded Std Light" panose="020F0502020204020204" pitchFamily="34" charset="0"/>
                      <a:ea typeface="Calibri"/>
                      <a:cs typeface="Calibri"/>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9B4A-437B-AB56-DC2921055780}"/>
                </c:ext>
              </c:extLst>
            </c:dLbl>
            <c:dLbl>
              <c:idx val="10"/>
              <c:layout>
                <c:manualLayout>
                  <c:x val="-0.13839059672203752"/>
                  <c:y val="-0.10347535107702713"/>
                </c:manualLayout>
              </c:layout>
              <c:spPr>
                <a:noFill/>
                <a:ln w="25400">
                  <a:noFill/>
                </a:ln>
              </c:spPr>
              <c:txPr>
                <a:bodyPr/>
                <a:lstStyle/>
                <a:p>
                  <a:pPr>
                    <a:defRPr sz="900" b="0" i="0" u="none" strike="noStrike" baseline="0">
                      <a:solidFill>
                        <a:srgbClr val="333333"/>
                      </a:solidFill>
                      <a:latin typeface="VAG Rounded Std Light" panose="020F0502020204020204" pitchFamily="34" charset="0"/>
                      <a:ea typeface="Calibri"/>
                      <a:cs typeface="Calibri"/>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A-9B4A-437B-AB56-DC2921055780}"/>
                </c:ext>
              </c:extLst>
            </c:dLbl>
            <c:dLbl>
              <c:idx val="11"/>
              <c:layout>
                <c:manualLayout>
                  <c:x val="5.0046480330080391E-2"/>
                  <c:y val="-9.1336019310438877E-3"/>
                </c:manualLayout>
              </c:layout>
              <c:spPr>
                <a:noFill/>
                <a:ln w="25400">
                  <a:noFill/>
                </a:ln>
              </c:spPr>
              <c:txPr>
                <a:bodyPr/>
                <a:lstStyle/>
                <a:p>
                  <a:pPr>
                    <a:defRPr sz="900" b="0" i="0" u="none" strike="noStrike" baseline="0">
                      <a:solidFill>
                        <a:srgbClr val="333333"/>
                      </a:solidFill>
                      <a:latin typeface="VAG Rounded Std Light" panose="020F0502020204020204" pitchFamily="34" charset="0"/>
                      <a:ea typeface="Calibri"/>
                      <a:cs typeface="Calibri"/>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B-9B4A-437B-AB56-DC2921055780}"/>
                </c:ext>
              </c:extLst>
            </c:dLbl>
            <c:spPr>
              <a:noFill/>
              <a:ln w="25400">
                <a:noFill/>
              </a:ln>
            </c:spPr>
            <c:txPr>
              <a:bodyPr wrap="square" lIns="38100" tIns="19050" rIns="38100" bIns="19050" anchor="ctr">
                <a:spAutoFit/>
              </a:bodyPr>
              <a:lstStyle/>
              <a:p>
                <a:pPr>
                  <a:defRPr sz="900" b="0" i="0" u="none" strike="noStrike" baseline="0">
                    <a:solidFill>
                      <a:srgbClr val="333333"/>
                    </a:solidFill>
                    <a:latin typeface="VAG Rounded Std Light" panose="020F0502020204020204" pitchFamily="34" charset="0"/>
                    <a:ea typeface="Calibri"/>
                    <a:cs typeface="Calibri"/>
                  </a:defRPr>
                </a:pPr>
                <a:endParaRPr lang="en-US"/>
              </a:p>
            </c:tx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Lit>
              <c:ptCount val="12"/>
              <c:pt idx="0">
                <c:v>Fruit and Veg (scraps)</c:v>
              </c:pt>
              <c:pt idx="1">
                <c:v>Whole Fruit </c:v>
              </c:pt>
              <c:pt idx="2">
                <c:v>Food Scraps</c:v>
              </c:pt>
              <c:pt idx="3">
                <c:v>Paper &amp; Cardboard</c:v>
              </c:pt>
              <c:pt idx="4">
                <c:v>Plastic (bottles &amp; containers)</c:v>
              </c:pt>
              <c:pt idx="5">
                <c:v>Aluminium (cans, trays &amp; foil)</c:v>
              </c:pt>
              <c:pt idx="6">
                <c:v>Milk cartons (LPB)</c:v>
              </c:pt>
              <c:pt idx="7">
                <c:v>Wrappers (chips, lollies and icecream)</c:v>
              </c:pt>
              <c:pt idx="8">
                <c:v>Juice boxes (silver-lined UHT and Tetra-Paks)</c:v>
              </c:pt>
              <c:pt idx="9">
                <c:v>Plastic bags, zip-lock bags &amp; glad wrap</c:v>
              </c:pt>
              <c:pt idx="10">
                <c:v>Whole Packaged Unopened Food </c:v>
              </c:pt>
              <c:pt idx="11">
                <c:v>Rubbish  (Other Non-Recyclables)</c:v>
              </c:pt>
            </c:strLit>
          </c:cat>
          <c:val>
            <c:numRef>
              <c:f>('Audit Results'!$C$10:$C$13,'Audit Results'!$C$16:$C$18,'Audit Results'!$C$23:$C$27)</c:f>
              <c:numCache>
                <c:formatCode>0.000</c:formatCode>
                <c:ptCount val="12"/>
                <c:pt idx="0">
                  <c:v>1</c:v>
                </c:pt>
                <c:pt idx="1">
                  <c:v>2</c:v>
                </c:pt>
                <c:pt idx="2">
                  <c:v>3</c:v>
                </c:pt>
                <c:pt idx="3">
                  <c:v>4</c:v>
                </c:pt>
                <c:pt idx="4">
                  <c:v>0.2</c:v>
                </c:pt>
                <c:pt idx="5">
                  <c:v>0.2</c:v>
                </c:pt>
                <c:pt idx="6">
                  <c:v>0.5</c:v>
                </c:pt>
                <c:pt idx="7">
                  <c:v>1</c:v>
                </c:pt>
                <c:pt idx="8">
                  <c:v>0.1</c:v>
                </c:pt>
                <c:pt idx="9">
                  <c:v>3</c:v>
                </c:pt>
                <c:pt idx="10">
                  <c:v>4</c:v>
                </c:pt>
                <c:pt idx="11">
                  <c:v>5</c:v>
                </c:pt>
              </c:numCache>
            </c:numRef>
          </c:val>
          <c:extLst>
            <c:ext xmlns:c16="http://schemas.microsoft.com/office/drawing/2014/chart" uri="{C3380CC4-5D6E-409C-BE32-E72D297353CC}">
              <c16:uniqueId val="{0000000C-9B4A-437B-AB56-DC2921055780}"/>
            </c:ext>
          </c:extLst>
        </c:ser>
        <c:dLbls>
          <c:showLegendKey val="0"/>
          <c:showVal val="0"/>
          <c:showCatName val="0"/>
          <c:showSerName val="0"/>
          <c:showPercent val="0"/>
          <c:showBubbleSize val="0"/>
          <c:showLeaderLines val="1"/>
        </c:dLbls>
        <c:firstSliceAng val="0"/>
      </c:pieChart>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n-US"/>
    </a:p>
  </c:txPr>
</c:chartSpace>
</file>

<file path=xl/chart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100-000000000000}">
  <sheetPr/>
  <sheetViews>
    <sheetView zoomScale="93" workbookViewId="0"/>
  </sheetViews>
  <pageMargins left="0.7" right="0.7" top="0.75" bottom="0.75" header="0.3" footer="0.3"/>
  <drawing r:id="rId1"/>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absoluteAnchor>
    <xdr:pos x="0" y="0"/>
    <xdr:ext cx="9279194" cy="6042742"/>
    <xdr:graphicFrame macro="">
      <xdr:nvGraphicFramePr>
        <xdr:cNvPr id="2" name="Chart 1">
          <a:extLst>
            <a:ext uri="{FF2B5EF4-FFF2-40B4-BE49-F238E27FC236}">
              <a16:creationId xmlns:a16="http://schemas.microsoft.com/office/drawing/2014/main" id="{7FBC5431-5E42-4889-A767-3F255E6C80CD}"/>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theme/theme1.xml><?xml version="1.0" encoding="utf-8"?>
<a:theme xmlns:a="http://schemas.openxmlformats.org/drawingml/2006/main" name="Office Theme">
  <a:themeElements>
    <a:clrScheme name="Paper">
      <a:dk1>
        <a:sysClr val="windowText" lastClr="000000"/>
      </a:dk1>
      <a:lt1>
        <a:sysClr val="window" lastClr="FFFFFF"/>
      </a:lt1>
      <a:dk2>
        <a:srgbClr val="444D26"/>
      </a:dk2>
      <a:lt2>
        <a:srgbClr val="FEFAC9"/>
      </a:lt2>
      <a:accent1>
        <a:srgbClr val="A5B592"/>
      </a:accent1>
      <a:accent2>
        <a:srgbClr val="F3A447"/>
      </a:accent2>
      <a:accent3>
        <a:srgbClr val="E7BC29"/>
      </a:accent3>
      <a:accent4>
        <a:srgbClr val="D092A7"/>
      </a:accent4>
      <a:accent5>
        <a:srgbClr val="9C85C0"/>
      </a:accent5>
      <a:accent6>
        <a:srgbClr val="809EC2"/>
      </a:accent6>
      <a:hlink>
        <a:srgbClr val="8E58B6"/>
      </a:hlink>
      <a:folHlink>
        <a:srgbClr val="7F6F6F"/>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33"/>
  <sheetViews>
    <sheetView tabSelected="1" topLeftCell="A3" zoomScaleNormal="100" zoomScaleSheetLayoutView="89" workbookViewId="0">
      <selection activeCell="C19" sqref="C19"/>
    </sheetView>
  </sheetViews>
  <sheetFormatPr defaultRowHeight="12.75"/>
  <cols>
    <col min="1" max="1" width="3.28515625" customWidth="1"/>
    <col min="2" max="2" width="31.28515625" customWidth="1"/>
    <col min="3" max="4" width="16" customWidth="1"/>
    <col min="5" max="5" width="16.42578125" customWidth="1"/>
    <col min="6" max="6" width="16.28515625" customWidth="1"/>
    <col min="7" max="7" width="17.42578125" customWidth="1"/>
    <col min="8" max="8" width="15.7109375" customWidth="1"/>
    <col min="9" max="9" width="16.28515625" customWidth="1"/>
    <col min="10" max="10" width="15.5703125" customWidth="1"/>
    <col min="11" max="11" width="12.5703125" bestFit="1" customWidth="1"/>
  </cols>
  <sheetData>
    <row r="1" spans="2:12" ht="20.25">
      <c r="B1" s="93" t="s">
        <v>9</v>
      </c>
      <c r="C1" s="93"/>
      <c r="E1" s="3"/>
      <c r="F1" s="3"/>
      <c r="G1" s="3"/>
      <c r="H1" s="3"/>
    </row>
    <row r="2" spans="2:12" ht="9.75" customHeight="1">
      <c r="E2" s="2"/>
    </row>
    <row r="3" spans="2:12" ht="18" customHeight="1">
      <c r="B3" s="3" t="s">
        <v>14</v>
      </c>
      <c r="C3" s="3"/>
      <c r="D3" s="3"/>
      <c r="E3" s="3"/>
      <c r="F3" s="9"/>
      <c r="G3" s="9"/>
      <c r="H3" s="9"/>
      <c r="I3" s="9"/>
      <c r="J3" s="9"/>
      <c r="K3" s="9"/>
    </row>
    <row r="4" spans="2:12" ht="15.75">
      <c r="B4" s="102" t="s">
        <v>45</v>
      </c>
      <c r="C4" s="103"/>
      <c r="D4" s="103"/>
      <c r="E4" s="1"/>
      <c r="F4" s="15" t="s">
        <v>29</v>
      </c>
      <c r="G4" s="15"/>
      <c r="H4" s="67">
        <v>500</v>
      </c>
    </row>
    <row r="5" spans="2:12" ht="15.75">
      <c r="B5" s="104" t="s">
        <v>46</v>
      </c>
      <c r="C5" s="105"/>
      <c r="F5" s="106" t="s">
        <v>25</v>
      </c>
      <c r="G5" s="106"/>
      <c r="H5" s="68">
        <v>1</v>
      </c>
    </row>
    <row r="6" spans="2:12" ht="10.5" customHeight="1">
      <c r="B6" s="11"/>
      <c r="C6" s="10"/>
    </row>
    <row r="7" spans="2:12" ht="15" customHeight="1">
      <c r="C7" s="109" t="s">
        <v>21</v>
      </c>
      <c r="D7" s="109"/>
      <c r="E7" s="107" t="s">
        <v>11</v>
      </c>
      <c r="F7" s="108"/>
      <c r="G7" s="110" t="s">
        <v>12</v>
      </c>
      <c r="H7" s="111"/>
      <c r="I7" s="100" t="s">
        <v>13</v>
      </c>
      <c r="J7" s="101"/>
    </row>
    <row r="8" spans="2:12" ht="32.450000000000003" customHeight="1">
      <c r="B8" s="4" t="s">
        <v>0</v>
      </c>
      <c r="C8" s="5" t="s">
        <v>15</v>
      </c>
      <c r="D8" s="6" t="s">
        <v>19</v>
      </c>
      <c r="E8" s="5" t="s">
        <v>15</v>
      </c>
      <c r="F8" s="6" t="s">
        <v>10</v>
      </c>
      <c r="G8" s="5" t="s">
        <v>15</v>
      </c>
      <c r="H8" s="6" t="s">
        <v>10</v>
      </c>
      <c r="I8" s="5" t="s">
        <v>16</v>
      </c>
      <c r="J8" s="6" t="s">
        <v>10</v>
      </c>
      <c r="K8" s="14"/>
      <c r="L8" s="12"/>
    </row>
    <row r="9" spans="2:12" ht="21" customHeight="1">
      <c r="B9" s="94" t="s">
        <v>6</v>
      </c>
      <c r="C9" s="95"/>
      <c r="D9" s="95"/>
      <c r="E9" s="95"/>
      <c r="F9" s="95"/>
      <c r="G9" s="95"/>
      <c r="H9" s="95"/>
      <c r="I9" s="95"/>
      <c r="J9" s="96"/>
    </row>
    <row r="10" spans="2:12" ht="14.25">
      <c r="B10" s="38" t="s">
        <v>1</v>
      </c>
      <c r="C10" s="18">
        <v>1</v>
      </c>
      <c r="D10" s="19"/>
      <c r="E10" s="20">
        <f>C10/$H$5</f>
        <v>1</v>
      </c>
      <c r="F10" s="19"/>
      <c r="G10" s="66">
        <f>SUM(E10*186)</f>
        <v>186</v>
      </c>
      <c r="H10" s="19"/>
      <c r="I10" s="77">
        <f>SUM(G10/H4)</f>
        <v>0.372</v>
      </c>
      <c r="J10" s="19"/>
    </row>
    <row r="11" spans="2:12" ht="14.25">
      <c r="B11" s="38" t="s">
        <v>27</v>
      </c>
      <c r="C11" s="18">
        <v>2</v>
      </c>
      <c r="D11" s="22">
        <v>1</v>
      </c>
      <c r="E11" s="20">
        <f>C11/$H$5</f>
        <v>2</v>
      </c>
      <c r="F11" s="23">
        <f>D11/$H$5</f>
        <v>1</v>
      </c>
      <c r="G11" s="66">
        <f>SUM(E11*186)</f>
        <v>372</v>
      </c>
      <c r="H11" s="48">
        <f>SUM(F11*186)</f>
        <v>186</v>
      </c>
      <c r="I11" s="21">
        <f>SUM(G11/H4)</f>
        <v>0.74399999999999999</v>
      </c>
      <c r="J11" s="21">
        <f>SUM(H11/H4)</f>
        <v>0.372</v>
      </c>
    </row>
    <row r="12" spans="2:12" ht="14.25">
      <c r="B12" s="38" t="s">
        <v>17</v>
      </c>
      <c r="C12" s="18">
        <v>3</v>
      </c>
      <c r="D12" s="19"/>
      <c r="E12" s="20">
        <f>C12/$H$5</f>
        <v>3</v>
      </c>
      <c r="F12" s="19"/>
      <c r="G12" s="66">
        <f>SUM(E12*186)</f>
        <v>558</v>
      </c>
      <c r="H12" s="19"/>
      <c r="I12" s="21">
        <f>SUM(G12/H4)</f>
        <v>1.1160000000000001</v>
      </c>
      <c r="J12" s="19"/>
    </row>
    <row r="13" spans="2:12" ht="14.25">
      <c r="B13" s="38" t="s">
        <v>18</v>
      </c>
      <c r="C13" s="18">
        <v>4</v>
      </c>
      <c r="D13" s="19"/>
      <c r="E13" s="20">
        <f>C13/$H$5</f>
        <v>4</v>
      </c>
      <c r="F13" s="19"/>
      <c r="G13" s="66">
        <f>SUM(E13*186)</f>
        <v>744</v>
      </c>
      <c r="H13" s="19"/>
      <c r="I13" s="21">
        <f>SUM(G13/H4)</f>
        <v>1.488</v>
      </c>
      <c r="J13" s="19"/>
    </row>
    <row r="14" spans="2:12" ht="15">
      <c r="B14" s="39" t="s">
        <v>2</v>
      </c>
      <c r="C14" s="25">
        <f>SUM(C10:C13)</f>
        <v>10</v>
      </c>
      <c r="D14" s="24">
        <f>SUM(D10:D13)</f>
        <v>1</v>
      </c>
      <c r="E14" s="26">
        <f>SUM(E10:E13)</f>
        <v>10</v>
      </c>
      <c r="F14" s="27">
        <f>SUM(F10:F13)</f>
        <v>1</v>
      </c>
      <c r="G14" s="49">
        <f>SUM(G10:G13)</f>
        <v>1860</v>
      </c>
      <c r="H14" s="50">
        <f>C10</f>
        <v>1</v>
      </c>
      <c r="I14" s="26">
        <f>SUM(I10:I13)</f>
        <v>3.72</v>
      </c>
      <c r="J14" s="26">
        <f>SUM(J10:J13)</f>
        <v>0.372</v>
      </c>
    </row>
    <row r="15" spans="2:12" s="44" customFormat="1" ht="18.600000000000001" customHeight="1">
      <c r="B15" s="97" t="s">
        <v>7</v>
      </c>
      <c r="C15" s="98"/>
      <c r="D15" s="98"/>
      <c r="E15" s="98"/>
      <c r="F15" s="98"/>
      <c r="G15" s="98"/>
      <c r="H15" s="98"/>
      <c r="I15" s="98"/>
      <c r="J15" s="99"/>
    </row>
    <row r="16" spans="2:12" ht="15.75" customHeight="1">
      <c r="B16" s="38" t="s">
        <v>22</v>
      </c>
      <c r="C16" s="18">
        <v>0.2</v>
      </c>
      <c r="D16" s="22">
        <v>1</v>
      </c>
      <c r="E16" s="20">
        <f>C16/$H$5</f>
        <v>0.2</v>
      </c>
      <c r="F16" s="23">
        <f>D16/$H$5</f>
        <v>1</v>
      </c>
      <c r="G16" s="66">
        <f t="shared" ref="G16:H18" si="0">SUM(E16*186)</f>
        <v>37.200000000000003</v>
      </c>
      <c r="H16" s="48">
        <f t="shared" si="0"/>
        <v>186</v>
      </c>
      <c r="I16" s="21">
        <f>SUM(G16/H4)</f>
        <v>7.4400000000000008E-2</v>
      </c>
      <c r="J16" s="21">
        <f>SUM(H16/$H$4)</f>
        <v>0.372</v>
      </c>
    </row>
    <row r="17" spans="1:11" ht="15.75" customHeight="1">
      <c r="B17" s="38" t="s">
        <v>23</v>
      </c>
      <c r="C17" s="18">
        <v>0.2</v>
      </c>
      <c r="D17" s="22">
        <v>2</v>
      </c>
      <c r="E17" s="20">
        <f t="shared" ref="E17:E18" si="1">C17/$H$5</f>
        <v>0.2</v>
      </c>
      <c r="F17" s="23">
        <f>D17/$H$5</f>
        <v>2</v>
      </c>
      <c r="G17" s="66">
        <f t="shared" si="0"/>
        <v>37.200000000000003</v>
      </c>
      <c r="H17" s="48">
        <f t="shared" si="0"/>
        <v>372</v>
      </c>
      <c r="I17" s="21">
        <f>SUM(G17/H4)</f>
        <v>7.4400000000000008E-2</v>
      </c>
      <c r="J17" s="21">
        <f>SUM(H17/$H$4)</f>
        <v>0.74399999999999999</v>
      </c>
    </row>
    <row r="18" spans="1:11" ht="15.75" customHeight="1">
      <c r="B18" s="38" t="s">
        <v>32</v>
      </c>
      <c r="C18" s="18">
        <v>0.5</v>
      </c>
      <c r="D18" s="22">
        <v>3</v>
      </c>
      <c r="E18" s="20">
        <f t="shared" si="1"/>
        <v>0.5</v>
      </c>
      <c r="F18" s="23">
        <f>D18/$H$5</f>
        <v>3</v>
      </c>
      <c r="G18" s="66">
        <f t="shared" si="0"/>
        <v>93</v>
      </c>
      <c r="H18" s="48">
        <f t="shared" si="0"/>
        <v>558</v>
      </c>
      <c r="I18" s="21">
        <f>SUM(G18/$H$4)</f>
        <v>0.186</v>
      </c>
      <c r="J18" s="21">
        <f>SUM(H18/$H$4)</f>
        <v>1.1160000000000001</v>
      </c>
    </row>
    <row r="19" spans="1:11" ht="15">
      <c r="B19" s="40" t="s">
        <v>3</v>
      </c>
      <c r="C19" s="29">
        <f>SUM(C16:C18)</f>
        <v>0.9</v>
      </c>
      <c r="D19" s="28">
        <f t="shared" ref="D19:J19" si="2">SUM(D16:D18)</f>
        <v>6</v>
      </c>
      <c r="E19" s="30">
        <f t="shared" si="2"/>
        <v>0.9</v>
      </c>
      <c r="F19" s="31">
        <f t="shared" si="2"/>
        <v>6</v>
      </c>
      <c r="G19" s="30">
        <f t="shared" si="2"/>
        <v>167.4</v>
      </c>
      <c r="H19" s="47">
        <f t="shared" si="2"/>
        <v>1116</v>
      </c>
      <c r="I19" s="30">
        <f t="shared" si="2"/>
        <v>0.33479999999999999</v>
      </c>
      <c r="J19" s="30">
        <f t="shared" si="2"/>
        <v>2.2320000000000002</v>
      </c>
    </row>
    <row r="20" spans="1:11" ht="15">
      <c r="B20" s="78"/>
      <c r="C20" s="79"/>
      <c r="D20" s="80"/>
      <c r="E20" s="81"/>
      <c r="F20" s="82"/>
      <c r="G20" s="81"/>
      <c r="H20" s="83"/>
      <c r="I20" s="81"/>
      <c r="J20" s="81"/>
    </row>
    <row r="21" spans="1:11" ht="29.25">
      <c r="B21" s="42" t="s">
        <v>30</v>
      </c>
      <c r="C21" s="35">
        <f t="shared" ref="C21:J21" si="3">SUM(C14+C19)</f>
        <v>10.9</v>
      </c>
      <c r="D21" s="17">
        <f t="shared" si="3"/>
        <v>7</v>
      </c>
      <c r="E21" s="36">
        <f t="shared" si="3"/>
        <v>10.9</v>
      </c>
      <c r="F21" s="37">
        <f t="shared" si="3"/>
        <v>7</v>
      </c>
      <c r="G21" s="45">
        <f t="shared" si="3"/>
        <v>2027.4</v>
      </c>
      <c r="H21" s="46">
        <f t="shared" si="3"/>
        <v>1117</v>
      </c>
      <c r="I21" s="36">
        <f t="shared" si="3"/>
        <v>4.0548000000000002</v>
      </c>
      <c r="J21" s="36">
        <f t="shared" si="3"/>
        <v>2.6040000000000001</v>
      </c>
    </row>
    <row r="22" spans="1:11" s="44" customFormat="1" ht="20.45" customHeight="1">
      <c r="B22" s="90" t="s">
        <v>4</v>
      </c>
      <c r="C22" s="91"/>
      <c r="D22" s="91"/>
      <c r="E22" s="91"/>
      <c r="F22" s="91"/>
      <c r="G22" s="91"/>
      <c r="H22" s="91"/>
      <c r="I22" s="91"/>
      <c r="J22" s="92"/>
    </row>
    <row r="23" spans="1:11" ht="27.75" customHeight="1">
      <c r="B23" s="38" t="s">
        <v>31</v>
      </c>
      <c r="C23" s="18">
        <v>1</v>
      </c>
      <c r="D23" s="22">
        <v>1</v>
      </c>
      <c r="E23" s="20">
        <f>C23/$H$5</f>
        <v>1</v>
      </c>
      <c r="F23" s="23">
        <f>D23/$H$5</f>
        <v>1</v>
      </c>
      <c r="G23" s="66">
        <f t="shared" ref="G23:H26" si="4">SUM(E23*186)</f>
        <v>186</v>
      </c>
      <c r="H23" s="48">
        <f t="shared" si="4"/>
        <v>186</v>
      </c>
      <c r="I23" s="21">
        <f>SUM(G23/H4)</f>
        <v>0.372</v>
      </c>
      <c r="J23" s="21">
        <f>SUM(H23/H4)</f>
        <v>0.372</v>
      </c>
    </row>
    <row r="24" spans="1:11" ht="27.75" customHeight="1">
      <c r="B24" s="38" t="s">
        <v>33</v>
      </c>
      <c r="C24" s="18">
        <v>0.1</v>
      </c>
      <c r="D24" s="22">
        <v>1</v>
      </c>
      <c r="E24" s="20">
        <f t="shared" ref="E24:E27" si="5">C24/$H$5</f>
        <v>0.1</v>
      </c>
      <c r="F24" s="23">
        <f>D24/$H$5</f>
        <v>1</v>
      </c>
      <c r="G24" s="66">
        <f t="shared" si="4"/>
        <v>18.600000000000001</v>
      </c>
      <c r="H24" s="48">
        <f t="shared" si="4"/>
        <v>186</v>
      </c>
      <c r="I24" s="21">
        <f>SUM(G24/H4)</f>
        <v>3.7200000000000004E-2</v>
      </c>
      <c r="J24" s="21">
        <f>SUM(H24/H4)</f>
        <v>0.372</v>
      </c>
    </row>
    <row r="25" spans="1:11" ht="29.45" customHeight="1">
      <c r="B25" s="38" t="s">
        <v>24</v>
      </c>
      <c r="C25" s="18">
        <v>3</v>
      </c>
      <c r="D25" s="22">
        <v>6</v>
      </c>
      <c r="E25" s="20">
        <f t="shared" si="5"/>
        <v>3</v>
      </c>
      <c r="F25" s="23">
        <f>D25/$H$5</f>
        <v>6</v>
      </c>
      <c r="G25" s="66">
        <f t="shared" si="4"/>
        <v>558</v>
      </c>
      <c r="H25" s="48">
        <f t="shared" si="4"/>
        <v>1116</v>
      </c>
      <c r="I25" s="21">
        <f>SUM(G25/H4)</f>
        <v>1.1160000000000001</v>
      </c>
      <c r="J25" s="21">
        <f>SUM(H25/H4)</f>
        <v>2.2320000000000002</v>
      </c>
    </row>
    <row r="26" spans="1:11" ht="27.75" customHeight="1">
      <c r="B26" s="38" t="s">
        <v>28</v>
      </c>
      <c r="C26" s="18">
        <v>4</v>
      </c>
      <c r="D26" s="22">
        <v>3</v>
      </c>
      <c r="E26" s="20">
        <f t="shared" si="5"/>
        <v>4</v>
      </c>
      <c r="F26" s="23">
        <f>D26/$H$5</f>
        <v>3</v>
      </c>
      <c r="G26" s="66">
        <f t="shared" si="4"/>
        <v>744</v>
      </c>
      <c r="H26" s="48">
        <f t="shared" si="4"/>
        <v>558</v>
      </c>
      <c r="I26" s="21">
        <f>SUM(G26/H4)</f>
        <v>1.488</v>
      </c>
      <c r="J26" s="21">
        <f>SUM(H26/H4)</f>
        <v>1.1160000000000001</v>
      </c>
    </row>
    <row r="27" spans="1:11" ht="18.600000000000001" customHeight="1">
      <c r="B27" s="38" t="s">
        <v>20</v>
      </c>
      <c r="C27" s="18">
        <v>5</v>
      </c>
      <c r="D27" s="19"/>
      <c r="E27" s="20">
        <f t="shared" si="5"/>
        <v>5</v>
      </c>
      <c r="F27" s="19"/>
      <c r="G27" s="66">
        <f>SUM(E27*186)</f>
        <v>930</v>
      </c>
      <c r="H27" s="51"/>
      <c r="I27" s="21">
        <f>SUM(G27/H4)</f>
        <v>1.86</v>
      </c>
      <c r="J27" s="19"/>
    </row>
    <row r="28" spans="1:11" ht="15">
      <c r="B28" s="43" t="s">
        <v>5</v>
      </c>
      <c r="C28" s="61"/>
      <c r="D28" s="62">
        <f t="shared" ref="D28" si="6">SUM(D23:D27)</f>
        <v>11</v>
      </c>
      <c r="E28" s="55">
        <f t="shared" ref="E28:J28" si="7">SUM(E23:E27)</f>
        <v>13.1</v>
      </c>
      <c r="F28" s="63">
        <f t="shared" si="7"/>
        <v>11</v>
      </c>
      <c r="G28" s="58">
        <f t="shared" si="7"/>
        <v>2436.6</v>
      </c>
      <c r="H28" s="52">
        <f t="shared" si="7"/>
        <v>2046</v>
      </c>
      <c r="I28" s="55">
        <f t="shared" si="7"/>
        <v>4.8732000000000006</v>
      </c>
      <c r="J28" s="55">
        <f t="shared" si="7"/>
        <v>4.0920000000000005</v>
      </c>
    </row>
    <row r="29" spans="1:11" ht="10.5" customHeight="1">
      <c r="B29" s="7"/>
      <c r="C29" s="56"/>
      <c r="D29" s="56"/>
      <c r="E29" s="56"/>
      <c r="F29" s="56"/>
      <c r="G29" s="59"/>
      <c r="H29" s="53"/>
      <c r="I29" s="56"/>
      <c r="J29" s="16"/>
    </row>
    <row r="30" spans="1:11" ht="14.25" customHeight="1">
      <c r="B30" s="8" t="s">
        <v>8</v>
      </c>
      <c r="C30" s="64">
        <f>SUM(C21+C28)</f>
        <v>10.9</v>
      </c>
      <c r="D30" s="65">
        <f t="shared" ref="D30" si="8">SUM(D21+D28)</f>
        <v>18</v>
      </c>
      <c r="E30" s="57">
        <f t="shared" ref="E30:J30" si="9">SUM(E21+E28)</f>
        <v>24</v>
      </c>
      <c r="F30" s="65">
        <f t="shared" si="9"/>
        <v>18</v>
      </c>
      <c r="G30" s="60">
        <f t="shared" si="9"/>
        <v>4464</v>
      </c>
      <c r="H30" s="54">
        <f t="shared" si="9"/>
        <v>3163</v>
      </c>
      <c r="I30" s="57">
        <f t="shared" si="9"/>
        <v>8.9280000000000008</v>
      </c>
      <c r="J30" s="57">
        <f t="shared" si="9"/>
        <v>6.6960000000000006</v>
      </c>
    </row>
    <row r="31" spans="1:11">
      <c r="A31" s="12"/>
      <c r="B31" s="13"/>
      <c r="C31" s="13"/>
      <c r="D31" s="13"/>
      <c r="E31" s="13"/>
      <c r="F31" s="13"/>
      <c r="G31" s="13"/>
      <c r="H31" s="13"/>
      <c r="I31" s="13"/>
      <c r="J31" s="12"/>
      <c r="K31" s="12"/>
    </row>
    <row r="32" spans="1:11" ht="27.75">
      <c r="B32" s="84" t="s">
        <v>61</v>
      </c>
      <c r="C32" s="85">
        <v>4</v>
      </c>
      <c r="D32" s="86">
        <v>7</v>
      </c>
      <c r="E32" s="87">
        <f t="shared" ref="E32" si="10">C32/$H$5</f>
        <v>4</v>
      </c>
      <c r="F32" s="88">
        <f>D32/$H$5</f>
        <v>7</v>
      </c>
      <c r="G32" s="87">
        <f>SUM(E32*186)</f>
        <v>744</v>
      </c>
      <c r="H32" s="89">
        <f>SUM(F32*186)</f>
        <v>1302</v>
      </c>
      <c r="I32" s="87">
        <f>SUM(G32/$H$4)</f>
        <v>1.488</v>
      </c>
      <c r="J32" s="87">
        <f>SUM(H32/$H$4)</f>
        <v>2.6040000000000001</v>
      </c>
    </row>
    <row r="33" spans="2:10" ht="15">
      <c r="B33" s="41"/>
      <c r="C33" s="32"/>
      <c r="D33" s="32"/>
      <c r="E33" s="32"/>
      <c r="F33" s="32"/>
      <c r="G33" s="32"/>
      <c r="H33" s="33"/>
      <c r="I33" s="32"/>
      <c r="J33" s="34"/>
    </row>
  </sheetData>
  <mergeCells count="11">
    <mergeCell ref="B22:J22"/>
    <mergeCell ref="B1:C1"/>
    <mergeCell ref="B9:J9"/>
    <mergeCell ref="B15:J15"/>
    <mergeCell ref="I7:J7"/>
    <mergeCell ref="B4:D4"/>
    <mergeCell ref="B5:C5"/>
    <mergeCell ref="F5:G5"/>
    <mergeCell ref="E7:F7"/>
    <mergeCell ref="C7:D7"/>
    <mergeCell ref="G7:H7"/>
  </mergeCells>
  <phoneticPr fontId="3" type="noConversion"/>
  <pageMargins left="0.23622047244094491" right="0.23622047244094491" top="0.74803149606299213" bottom="0.74803149606299213" header="0.31496062992125984" footer="0.31496062992125984"/>
  <pageSetup paperSize="9" scale="82" orientation="landscape" r:id="rId1"/>
  <headerFooter alignWithMargins="0"/>
  <rowBreaks count="1" manualBreakCount="1">
    <brk id="34" max="16383" man="1"/>
  </rowBreaks>
  <colBreaks count="1" manualBreakCount="1">
    <brk id="10"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35"/>
  <sheetViews>
    <sheetView zoomScale="91" zoomScaleNormal="91" workbookViewId="0">
      <selection sqref="A1:B1"/>
    </sheetView>
  </sheetViews>
  <sheetFormatPr defaultColWidth="8.85546875" defaultRowHeight="18"/>
  <cols>
    <col min="1" max="1" width="61.28515625" style="74" customWidth="1"/>
    <col min="2" max="2" width="147.28515625" style="74" customWidth="1"/>
    <col min="3" max="3" width="11" style="74" customWidth="1"/>
    <col min="4" max="16384" width="8.85546875" style="74"/>
  </cols>
  <sheetData>
    <row r="1" spans="1:4" s="69" customFormat="1" ht="22.9" customHeight="1">
      <c r="A1" s="115" t="s">
        <v>26</v>
      </c>
      <c r="B1" s="115"/>
      <c r="C1" s="118"/>
      <c r="D1" s="118"/>
    </row>
    <row r="2" spans="1:4" s="69" customFormat="1" ht="73.5" customHeight="1">
      <c r="A2" s="70" t="s">
        <v>48</v>
      </c>
      <c r="B2" s="70" t="s">
        <v>38</v>
      </c>
    </row>
    <row r="3" spans="1:4" s="69" customFormat="1" ht="63.75" customHeight="1">
      <c r="A3" s="70" t="s">
        <v>49</v>
      </c>
      <c r="B3" s="70" t="s">
        <v>37</v>
      </c>
    </row>
    <row r="4" spans="1:4" s="69" customFormat="1" ht="76.5" customHeight="1">
      <c r="A4" s="70" t="s">
        <v>50</v>
      </c>
      <c r="B4" s="70" t="s">
        <v>44</v>
      </c>
    </row>
    <row r="5" spans="1:4" s="69" customFormat="1" ht="90" customHeight="1">
      <c r="A5" s="71" t="s">
        <v>51</v>
      </c>
      <c r="B5" s="71" t="s">
        <v>52</v>
      </c>
    </row>
    <row r="6" spans="1:4" s="69" customFormat="1" ht="68.45" customHeight="1">
      <c r="A6" s="116" t="s">
        <v>53</v>
      </c>
      <c r="B6" s="72" t="s">
        <v>42</v>
      </c>
    </row>
    <row r="7" spans="1:4" s="69" customFormat="1" ht="94.5" customHeight="1">
      <c r="A7" s="117"/>
      <c r="B7" s="72" t="s">
        <v>41</v>
      </c>
    </row>
    <row r="8" spans="1:4" s="69" customFormat="1" ht="65.25" customHeight="1">
      <c r="A8" s="112" t="s">
        <v>54</v>
      </c>
      <c r="B8" s="70" t="s">
        <v>35</v>
      </c>
    </row>
    <row r="9" spans="1:4" s="69" customFormat="1" ht="84" customHeight="1">
      <c r="A9" s="113"/>
      <c r="B9" s="70" t="s">
        <v>43</v>
      </c>
    </row>
    <row r="10" spans="1:4" s="69" customFormat="1" ht="56.25" customHeight="1">
      <c r="A10" s="114"/>
      <c r="B10" s="70" t="s">
        <v>36</v>
      </c>
    </row>
    <row r="11" spans="1:4" s="69" customFormat="1" ht="114.75" customHeight="1">
      <c r="A11" s="71" t="s">
        <v>55</v>
      </c>
      <c r="B11" s="71" t="s">
        <v>56</v>
      </c>
    </row>
    <row r="12" spans="1:4" s="69" customFormat="1" ht="104.25" customHeight="1">
      <c r="A12" s="71" t="s">
        <v>57</v>
      </c>
      <c r="B12" s="71" t="s">
        <v>60</v>
      </c>
      <c r="C12" s="73"/>
    </row>
    <row r="13" spans="1:4" s="69" customFormat="1" ht="152.25" customHeight="1">
      <c r="A13" s="71" t="s">
        <v>34</v>
      </c>
      <c r="B13" s="71" t="s">
        <v>39</v>
      </c>
      <c r="C13" s="73"/>
    </row>
    <row r="14" spans="1:4" s="69" customFormat="1" ht="114" customHeight="1">
      <c r="A14" s="72" t="s">
        <v>58</v>
      </c>
      <c r="B14" s="72" t="s">
        <v>47</v>
      </c>
      <c r="C14" s="73"/>
    </row>
    <row r="15" spans="1:4" ht="126.75" customHeight="1">
      <c r="A15" s="70" t="s">
        <v>59</v>
      </c>
      <c r="B15" s="70" t="s">
        <v>40</v>
      </c>
    </row>
    <row r="16" spans="1:4">
      <c r="A16" s="75"/>
      <c r="B16" s="75"/>
    </row>
    <row r="17" spans="1:2">
      <c r="A17" s="75"/>
      <c r="B17" s="75"/>
    </row>
    <row r="18" spans="1:2">
      <c r="A18" s="75"/>
      <c r="B18" s="75"/>
    </row>
    <row r="19" spans="1:2">
      <c r="A19" s="75"/>
      <c r="B19" s="75"/>
    </row>
    <row r="20" spans="1:2">
      <c r="A20" s="75"/>
      <c r="B20" s="75"/>
    </row>
    <row r="21" spans="1:2">
      <c r="A21" s="75"/>
      <c r="B21" s="75"/>
    </row>
    <row r="22" spans="1:2">
      <c r="A22" s="75"/>
      <c r="B22" s="75"/>
    </row>
    <row r="23" spans="1:2">
      <c r="A23" s="75"/>
      <c r="B23" s="75"/>
    </row>
    <row r="24" spans="1:2">
      <c r="A24" s="75"/>
      <c r="B24" s="75"/>
    </row>
    <row r="25" spans="1:2">
      <c r="A25" s="75"/>
      <c r="B25" s="75"/>
    </row>
    <row r="26" spans="1:2">
      <c r="A26" s="75"/>
      <c r="B26" s="75"/>
    </row>
    <row r="27" spans="1:2">
      <c r="A27" s="75"/>
      <c r="B27" s="75"/>
    </row>
    <row r="28" spans="1:2">
      <c r="A28" s="75"/>
      <c r="B28" s="75"/>
    </row>
    <row r="29" spans="1:2">
      <c r="A29" s="75"/>
      <c r="B29" s="75"/>
    </row>
    <row r="30" spans="1:2">
      <c r="A30" s="75"/>
      <c r="B30" s="75"/>
    </row>
    <row r="31" spans="1:2">
      <c r="A31" s="75"/>
      <c r="B31" s="75"/>
    </row>
    <row r="32" spans="1:2">
      <c r="A32" s="75"/>
      <c r="B32" s="75"/>
    </row>
    <row r="33" spans="1:2">
      <c r="A33" s="75"/>
      <c r="B33" s="75"/>
    </row>
    <row r="34" spans="1:2">
      <c r="A34" s="75"/>
      <c r="B34" s="76"/>
    </row>
    <row r="35" spans="1:2">
      <c r="A35" s="75"/>
      <c r="B35" s="76"/>
    </row>
  </sheetData>
  <mergeCells count="4">
    <mergeCell ref="A8:A10"/>
    <mergeCell ref="A1:B1"/>
    <mergeCell ref="A6:A7"/>
    <mergeCell ref="C1:D1"/>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Charts</vt:lpstr>
      </vt:variant>
      <vt:variant>
        <vt:i4>1</vt:i4>
      </vt:variant>
    </vt:vector>
  </HeadingPairs>
  <TitlesOfParts>
    <vt:vector size="3" baseType="lpstr">
      <vt:lpstr>Audit Results</vt:lpstr>
      <vt:lpstr>Overview - Notes</vt:lpstr>
      <vt:lpstr>Pie Chart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Kelsie Prabawa</dc:creator>
  <cp:lastModifiedBy>Wendy Aspden</cp:lastModifiedBy>
  <cp:lastPrinted>2019-11-28T04:42:57Z</cp:lastPrinted>
  <dcterms:created xsi:type="dcterms:W3CDTF">2008-09-11T07:58:25Z</dcterms:created>
  <dcterms:modified xsi:type="dcterms:W3CDTF">2022-08-04T01:37:58Z</dcterms:modified>
</cp:coreProperties>
</file>